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Lead log" sheetId="2" state="visible" r:id="rId4"/>
    <sheet name="Summary" sheetId="3" state="visible" r:id="rId5"/>
    <sheet name="Lists" sheetId="4" state="visible" r:id="rId6"/>
  </sheets>
  <definedNames>
    <definedName function="false" hidden="true" localSheetId="1" name="_xlnm._FilterDatabase" vbProcedure="false">'Lead log'!$B$4:$S$304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<sst xmlns="http://schemas.openxmlformats.org/spreadsheetml/2006/main" count="128" uniqueCount="103">
  <si>
    <t xml:space="preserve">GrowFaster.co</t>
  </si>
  <si>
    <t xml:space="preserve">Local Services Ads Lead Dispute Log</t>
  </si>
  <si>
    <t xml:space="preserve">Track every Google Local Services Ads lead, flag the bad ones, rate them inside the 30-day window and confirm which ones were credited. The summary shows what bad leads cost you and how much came back.</t>
  </si>
  <si>
    <t xml:space="preserve">How to use it</t>
  </si>
  <si>
    <t xml:space="preserve">1.  Every day or two, add each new lead to the Lead log tab: date, type, who it was and what they wanted.</t>
  </si>
  <si>
    <t xml:space="preserve">2.  Listen to the call or read the message, then mark "Valid lead?" Yes or No and pick the issue for bad leads.</t>
  </si>
  <si>
    <t xml:space="preserve">3.  For bad leads, open the lead in your Local Services Ads account and use "Rate this lead" before the "Rate by" date. Then mark "Rated in LSA?" Yes.</t>
  </si>
  <si>
    <t xml:space="preserve">4.  Check the charge status in your account a few days later. Record any credit in "Credit received ($)".</t>
  </si>
  <si>
    <t xml:space="preserve">5.  Mark booked jobs and their revenue so the summary can show your real cost per booked job.</t>
  </si>
  <si>
    <t xml:space="preserve">6.  Review the Summary tab monthly. Repeated "service not offered" or "outside service area" leads usually mean your profile settings need fixing.</t>
  </si>
  <si>
    <t xml:space="preserve">Color key</t>
  </si>
  <si>
    <t xml:space="preserve">Blue text on a peach background = a cell you type into</t>
  </si>
  <si>
    <t xml:space="preserve">Black text = a formula. Leave these alone and they update themselves</t>
  </si>
  <si>
    <t xml:space="preserve">How Google handles bad leads now</t>
  </si>
  <si>
    <t xml:space="preserve">Google checks leads when they come in and does not charge for ones it judges invalid. It keeps reassessing charged leads and can credit low-quality ones automatically, usually within about 30 days. You can still flag a bad lead with the "Rate this lead" survey. Google has said it no longer credits leads for job types or areas you do not serve, so fix those in your profile instead. Rules change; check Google's Local Services Help pages for the latest.</t>
  </si>
  <si>
    <t xml:space="preserve">Example rows</t>
  </si>
  <si>
    <t xml:space="preserve">The first three rows on the Lead log are examples so you can see how it works. Delete them before you start.</t>
  </si>
  <si>
    <t xml:space="preserve">Free template from GrowFaster.co. Use it, copy it, share it.</t>
  </si>
  <si>
    <t xml:space="preserve">Want it done for you? Book a Free Assessment: growfaster.co/book-a-call/</t>
  </si>
  <si>
    <t xml:space="preserve">Lead log</t>
  </si>
  <si>
    <t xml:space="preserve">One row per lead. Peach cells are inputs.</t>
  </si>
  <si>
    <t xml:space="preserve">Lead date</t>
  </si>
  <si>
    <t xml:space="preserve">Lead type</t>
  </si>
  <si>
    <t xml:space="preserve">Customer / caller</t>
  </si>
  <si>
    <t xml:space="preserve">Job requested</t>
  </si>
  <si>
    <t xml:space="preserve">Customer ZIP</t>
  </si>
  <si>
    <t xml:space="preserve">Charged ($)</t>
  </si>
  <si>
    <t xml:space="preserve">Charge status</t>
  </si>
  <si>
    <t xml:space="preserve">Valid lead?</t>
  </si>
  <si>
    <t xml:space="preserve">Issue (if not valid)</t>
  </si>
  <si>
    <t xml:space="preserve">Rate by</t>
  </si>
  <si>
    <t xml:space="preserve">Days left</t>
  </si>
  <si>
    <t xml:space="preserve">Rated in LSA?</t>
  </si>
  <si>
    <t xml:space="preserve">Date rated</t>
  </si>
  <si>
    <t xml:space="preserve">Credit received ($)</t>
  </si>
  <si>
    <t xml:space="preserve">Booked job?</t>
  </si>
  <si>
    <t xml:space="preserve">Job revenue ($)</t>
  </si>
  <si>
    <t xml:space="preserve">Action needed</t>
  </si>
  <si>
    <t xml:space="preserve">Notes</t>
  </si>
  <si>
    <t xml:space="preserve">Phone call</t>
  </si>
  <si>
    <t xml:space="preserve">Example: J. Smith</t>
  </si>
  <si>
    <t xml:space="preserve">AC not cooling</t>
  </si>
  <si>
    <t xml:space="preserve">75080</t>
  </si>
  <si>
    <t xml:space="preserve">Charged</t>
  </si>
  <si>
    <t xml:space="preserve">Yes</t>
  </si>
  <si>
    <t xml:space="preserve">Example row, delete</t>
  </si>
  <si>
    <t xml:space="preserve">Example: unknown</t>
  </si>
  <si>
    <t xml:space="preserve">Robocall</t>
  </si>
  <si>
    <t xml:space="preserve">75081</t>
  </si>
  <si>
    <t xml:space="preserve">Credited</t>
  </si>
  <si>
    <t xml:space="preserve">No</t>
  </si>
  <si>
    <t xml:space="preserve">Spam or robocall</t>
  </si>
  <si>
    <t xml:space="preserve">Message</t>
  </si>
  <si>
    <t xml:space="preserve">Example: R. Lee</t>
  </si>
  <si>
    <t xml:space="preserve">Pool repair</t>
  </si>
  <si>
    <t xml:space="preserve">75082</t>
  </si>
  <si>
    <t xml:space="preserve">Service not offered</t>
  </si>
  <si>
    <t xml:space="preserve">Example row: update job types in profile</t>
  </si>
  <si>
    <t xml:space="preserve">Summary</t>
  </si>
  <si>
    <t xml:space="preserve">Updates automatically from the Lead log.</t>
  </si>
  <si>
    <t xml:space="preserve">Metric</t>
  </si>
  <si>
    <t xml:space="preserve">Value</t>
  </si>
  <si>
    <t xml:space="preserve">Bad leads by issue</t>
  </si>
  <si>
    <t xml:space="preserve">Leads</t>
  </si>
  <si>
    <t xml:space="preserve">Total leads</t>
  </si>
  <si>
    <t xml:space="preserve">Total charged ($)</t>
  </si>
  <si>
    <t xml:space="preserve">Bad leads (marked not valid)</t>
  </si>
  <si>
    <t xml:space="preserve">Bad lead rate</t>
  </si>
  <si>
    <t xml:space="preserve">Charged for bad leads ($)</t>
  </si>
  <si>
    <t xml:space="preserve">Credits received ($)</t>
  </si>
  <si>
    <t xml:space="preserve">Bad-lead spend not yet recovered ($)</t>
  </si>
  <si>
    <t xml:space="preserve">Bad leads still to rate (window open)</t>
  </si>
  <si>
    <t xml:space="preserve">Bad leads past the 30-day window</t>
  </si>
  <si>
    <t xml:space="preserve">Booked jobs</t>
  </si>
  <si>
    <t xml:space="preserve">Booked job revenue ($)</t>
  </si>
  <si>
    <t xml:space="preserve">Net cost per booked job ($)</t>
  </si>
  <si>
    <t xml:space="preserve">Return on net spend (x)</t>
  </si>
  <si>
    <t xml:space="preserve">First month to show</t>
  </si>
  <si>
    <t xml:space="preserve">Month</t>
  </si>
  <si>
    <t xml:space="preserve">Bad leads</t>
  </si>
  <si>
    <t xml:space="preserve">Credits ($)</t>
  </si>
  <si>
    <t xml:space="preserve">Dropdown values</t>
  </si>
  <si>
    <t xml:space="preserve">Edit these to match your account.</t>
  </si>
  <si>
    <t xml:space="preserve">Issue</t>
  </si>
  <si>
    <t xml:space="preserve">Yes / No</t>
  </si>
  <si>
    <t xml:space="preserve">Note on issue</t>
  </si>
  <si>
    <t xml:space="preserve">Commonly credited</t>
  </si>
  <si>
    <t xml:space="preserve">Sales or marketing solicitation</t>
  </si>
  <si>
    <t xml:space="preserve">Not charged</t>
  </si>
  <si>
    <t xml:space="preserve">Wrong number</t>
  </si>
  <si>
    <t xml:space="preserve">Booking</t>
  </si>
  <si>
    <t xml:space="preserve">Duplicate lead</t>
  </si>
  <si>
    <t xml:space="preserve">Under review</t>
  </si>
  <si>
    <t xml:space="preserve">Same customer, same job, charged twice</t>
  </si>
  <si>
    <t xml:space="preserve">Job seeker</t>
  </si>
  <si>
    <t xml:space="preserve">Not a customer</t>
  </si>
  <si>
    <t xml:space="preserve">Missed call, no conversation</t>
  </si>
  <si>
    <t xml:space="preserve">Check your call settings and hours</t>
  </si>
  <si>
    <t xml:space="preserve">Usually not credited now. Fix job types in your profile</t>
  </si>
  <si>
    <t xml:space="preserve">Outside service area</t>
  </si>
  <si>
    <t xml:space="preserve">Usually not credited now. Fix your service area</t>
  </si>
  <si>
    <t xml:space="preserve">Other</t>
  </si>
  <si>
    <t xml:space="preserve">Describe in notes</t>
  </si>
</sst>
</file>

<file path=xl/styles.xml><?xml version="1.0" encoding="utf-8"?>
<styleSheet xmlns="http://schemas.openxmlformats.org/spreadsheetml/2006/main">
  <numFmts count="10">
    <numFmt numFmtId="164" formatCode="General"/>
    <numFmt numFmtId="165" formatCode="mm/dd/yyyy"/>
    <numFmt numFmtId="166" formatCode="@"/>
    <numFmt numFmtId="167" formatCode="\$#,##0.00"/>
    <numFmt numFmtId="168" formatCode="0"/>
    <numFmt numFmtId="169" formatCode="\$#,##0"/>
    <numFmt numFmtId="170" formatCode="#,##0"/>
    <numFmt numFmtId="171" formatCode="0.0%"/>
    <numFmt numFmtId="172" formatCode="0.0\x"/>
    <numFmt numFmtId="173" formatCode="mmm\ yyyy"/>
  </numFmts>
  <fonts count="16">
    <font>
      <sz val="11"/>
      <color theme="1"/>
      <name val="Calibri"/>
      <family val="2"/>
      <charset val="1"/>
    </font>
    <font>
      <sz val="10"/>
      <name val="Arial"/>
      <family val="0"/>
    </font>
    <font>
      <sz val="10"/>
      <name val="Arial"/>
      <family val="0"/>
    </font>
    <font>
      <sz val="10"/>
      <name val="Arial"/>
      <family val="0"/>
    </font>
    <font>
      <b val="true"/>
      <sz val="11"/>
      <color rgb="FFFF5A1F"/>
      <name val="Arial"/>
      <family val="0"/>
      <charset val="1"/>
    </font>
    <font>
      <b val="true"/>
      <sz val="20"/>
      <color rgb="FF0A0A0A"/>
      <name val="Arial"/>
      <family val="0"/>
      <charset val="1"/>
    </font>
    <font>
      <sz val="11"/>
      <color rgb="FF5A5A56"/>
      <name val="Arial"/>
      <family val="0"/>
      <charset val="1"/>
    </font>
    <font>
      <b val="true"/>
      <sz val="12"/>
      <name val="Arial"/>
      <family val="0"/>
      <charset val="1"/>
    </font>
    <font>
      <sz val="10"/>
      <name val="Arial"/>
      <family val="0"/>
      <charset val="1"/>
    </font>
    <font>
      <sz val="10"/>
      <color rgb="FF0000FF"/>
      <name val="Arial"/>
      <family val="0"/>
      <charset val="1"/>
    </font>
    <font>
      <sz val="10"/>
      <color rgb="FF000000"/>
      <name val="Arial"/>
      <family val="0"/>
      <charset val="1"/>
    </font>
    <font>
      <sz val="10"/>
      <color rgb="FF5A5A56"/>
      <name val="Arial"/>
      <family val="0"/>
      <charset val="1"/>
    </font>
    <font>
      <b val="true"/>
      <u val="single"/>
      <sz val="10"/>
      <color rgb="FFFF5A1F"/>
      <name val="Arial"/>
      <family val="0"/>
      <charset val="1"/>
    </font>
    <font>
      <b val="true"/>
      <sz val="16"/>
      <color rgb="FF0A0A0A"/>
      <name val="Arial"/>
      <family val="0"/>
      <charset val="1"/>
    </font>
    <font>
      <b val="true"/>
      <sz val="10"/>
      <color rgb="FFFFFFFF"/>
      <name val="Arial"/>
      <family val="0"/>
      <charset val="1"/>
    </font>
    <font>
      <b val="true"/>
      <sz val="10"/>
      <color rgb="FF000000"/>
      <name val="Arial"/>
      <family val="0"/>
      <charset val="1"/>
    </font>
  </fonts>
  <fills count="4">
    <fill>
      <patternFill patternType="none"/>
    </fill>
    <fill>
      <patternFill patternType="gray125"/>
    </fill>
    <fill>
      <patternFill patternType="solid">
        <fgColor rgb="FFFFF1EA"/>
        <bgColor rgb="FFFFFFFF"/>
      </patternFill>
    </fill>
    <fill>
      <patternFill patternType="solid">
        <fgColor rgb="FF0A0A0A"/>
        <bgColor rgb="FF000000"/>
      </patternFill>
    </fill>
  </fills>
  <borders count="2">
    <border diagonalUp="false" diagonalDown="false">
      <left/>
      <right/>
      <top/>
      <bottom/>
      <diagonal/>
    </border>
    <border diagonalUp="false" diagonalDown="false">
      <left/>
      <right/>
      <top/>
      <bottom style="thin">
        <color rgb="FFDCDCD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left" vertical="center" textRotation="0" wrapText="false" indent="0" shrinkToFit="false"/>
      <protection locked="true" hidden="false"/>
    </xf>
    <xf numFmtId="164" fontId="10" fillId="0" borderId="1" xfId="0" applyFont="true" applyBorder="true" applyAlignment="true" applyProtection="false">
      <alignment horizontal="left"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true" applyProtection="false">
      <alignment horizontal="center" vertical="center" textRotation="0" wrapText="true" indent="0" shrinkToFit="false"/>
      <protection locked="true" hidden="false"/>
    </xf>
    <xf numFmtId="165" fontId="9" fillId="2" borderId="1" xfId="0" applyFont="true" applyBorder="true" applyAlignment="true" applyProtection="false">
      <alignment horizontal="center" vertical="center" textRotation="0" wrapText="false" indent="0" shrinkToFit="false"/>
      <protection locked="true" hidden="false"/>
    </xf>
    <xf numFmtId="164" fontId="9" fillId="2" borderId="1" xfId="0" applyFont="true" applyBorder="true" applyAlignment="true" applyProtection="false">
      <alignment horizontal="center" vertical="center" textRotation="0" wrapText="false" indent="0" shrinkToFit="false"/>
      <protection locked="true" hidden="false"/>
    </xf>
    <xf numFmtId="166" fontId="9" fillId="2" borderId="1" xfId="0" applyFont="true" applyBorder="true" applyAlignment="true" applyProtection="false">
      <alignment horizontal="center" vertical="center" textRotation="0" wrapText="false" indent="0" shrinkToFit="false"/>
      <protection locked="true" hidden="false"/>
    </xf>
    <xf numFmtId="167" fontId="9" fillId="2" borderId="1" xfId="0" applyFont="true" applyBorder="true" applyAlignment="true" applyProtection="false">
      <alignment horizontal="right" vertical="center" textRotation="0" wrapText="false" indent="0" shrinkToFit="false"/>
      <protection locked="true" hidden="false"/>
    </xf>
    <xf numFmtId="165" fontId="10" fillId="0" borderId="1" xfId="0" applyFont="true" applyBorder="true" applyAlignment="true" applyProtection="false">
      <alignment horizontal="center" vertical="center" textRotation="0" wrapText="false" indent="0" shrinkToFit="false"/>
      <protection locked="true" hidden="false"/>
    </xf>
    <xf numFmtId="168" fontId="10" fillId="0" borderId="1" xfId="0" applyFont="true" applyBorder="true" applyAlignment="true" applyProtection="false">
      <alignment horizontal="center" vertical="center" textRotation="0" wrapText="false" indent="0" shrinkToFit="false"/>
      <protection locked="true" hidden="false"/>
    </xf>
    <xf numFmtId="169" fontId="9" fillId="2" borderId="1" xfId="0" applyFont="true" applyBorder="true" applyAlignment="true" applyProtection="false">
      <alignment horizontal="right" vertical="center" textRotation="0" wrapText="false" indent="0" shrinkToFit="false"/>
      <protection locked="true" hidden="false"/>
    </xf>
    <xf numFmtId="164" fontId="10" fillId="0" borderId="1" xfId="0" applyFont="true" applyBorder="true" applyAlignment="true" applyProtection="false">
      <alignment horizontal="center" vertical="center" textRotation="0" wrapText="false" indent="0" shrinkToFit="false"/>
      <protection locked="true" hidden="false"/>
    </xf>
    <xf numFmtId="170" fontId="10" fillId="0" borderId="1" xfId="0" applyFont="true" applyBorder="true" applyAlignment="true" applyProtection="false">
      <alignment horizontal="right" vertical="center" textRotation="0" wrapText="false" indent="0" shrinkToFit="false"/>
      <protection locked="true" hidden="false"/>
    </xf>
    <xf numFmtId="167" fontId="10" fillId="0" borderId="1" xfId="0" applyFont="true" applyBorder="true" applyAlignment="true" applyProtection="false">
      <alignment horizontal="right" vertical="center" textRotation="0" wrapText="false" indent="0" shrinkToFit="false"/>
      <protection locked="true" hidden="false"/>
    </xf>
    <xf numFmtId="171" fontId="10" fillId="0" borderId="1" xfId="0" applyFont="true" applyBorder="true" applyAlignment="true" applyProtection="false">
      <alignment horizontal="right" vertical="center" textRotation="0" wrapText="false" indent="0" shrinkToFit="false"/>
      <protection locked="true" hidden="false"/>
    </xf>
    <xf numFmtId="169" fontId="10" fillId="0" borderId="1" xfId="0" applyFont="true" applyBorder="true" applyAlignment="true" applyProtection="false">
      <alignment horizontal="right" vertical="center" textRotation="0" wrapText="false" indent="0" shrinkToFit="false"/>
      <protection locked="true" hidden="false"/>
    </xf>
    <xf numFmtId="172" fontId="10" fillId="0" borderId="1" xfId="0" applyFont="true" applyBorder="true" applyAlignment="true" applyProtection="false">
      <alignment horizontal="right" vertical="center" textRotation="0" wrapText="false" indent="0" shrinkToFit="false"/>
      <protection locked="true" hidden="false"/>
    </xf>
    <xf numFmtId="164" fontId="15" fillId="0" borderId="1" xfId="0" applyFont="true" applyBorder="true" applyAlignment="true" applyProtection="false">
      <alignment horizontal="left" vertical="center" textRotation="0" wrapText="false" indent="0" shrinkToFit="false"/>
      <protection locked="true" hidden="false"/>
    </xf>
    <xf numFmtId="173" fontId="9" fillId="2" borderId="1" xfId="0" applyFont="true" applyBorder="true" applyAlignment="true" applyProtection="false">
      <alignment horizontal="center" vertical="center" textRotation="0" wrapText="false" indent="0" shrinkToFit="false"/>
      <protection locked="true" hidden="false"/>
    </xf>
    <xf numFmtId="173" fontId="10" fillId="0" borderId="1"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0A0A0A"/>
          <bgColor rgb="FF000000"/>
        </patternFill>
      </fill>
    </dxf>
    <dxf>
      <fill>
        <patternFill patternType="solid">
          <fgColor rgb="FFFFF1EA"/>
          <bgColor rgb="FF000000"/>
        </patternFill>
      </fill>
    </dxf>
    <dxf>
      <fill>
        <patternFill patternType="solid">
          <fgColor rgb="FF0000FF"/>
          <bgColor rgb="FF000000"/>
        </patternFill>
      </fill>
    </dxf>
    <dxf>
      <fill>
        <patternFill patternType="solid">
          <fgColor rgb="FFFFFFFF"/>
          <bgColor rgb="FF000000"/>
        </patternFill>
      </fill>
    </dxf>
    <dxf>
      <fill>
        <patternFill patternType="solid">
          <bgColor rgb="FF000000"/>
        </patternFill>
      </fill>
    </dxf>
    <dxf>
      <fill>
        <patternFill patternType="solid">
          <fgColor rgb="FF000000"/>
          <bgColor rgb="FF000000"/>
        </patternFill>
      </fill>
    </dxf>
    <dxf>
      <fill>
        <patternFill patternType="solid">
          <fgColor rgb="FF1E7B34"/>
          <bgColor rgb="FF000000"/>
        </patternFill>
      </fill>
    </dxf>
    <dxf>
      <fill>
        <patternFill patternType="solid">
          <fgColor rgb="FFC0392B"/>
          <bgColor rgb="FF000000"/>
        </patternFill>
      </fill>
    </dxf>
    <dxf>
      <font>
        <name val="Arial"/>
        <charset val="1"/>
        <family val="0"/>
        <b val="1"/>
        <color rgb="FFC0392B"/>
      </font>
    </dxf>
    <dxf>
      <font>
        <name val="Arial"/>
        <charset val="1"/>
        <family val="0"/>
        <b val="1"/>
        <color rgb="FFB9770E"/>
      </font>
    </dxf>
    <dxf>
      <font>
        <name val="Arial"/>
        <charset val="1"/>
        <family val="0"/>
        <b val="1"/>
        <color rgb="FF1E7B34"/>
      </font>
    </dxf>
  </dxfs>
  <colors>
    <indexedColors>
      <rgbColor rgb="FF000000"/>
      <rgbColor rgb="FFFFFFFF"/>
      <rgbColor rgb="FFFF0000"/>
      <rgbColor rgb="FF00FF00"/>
      <rgbColor rgb="FF0000FF"/>
      <rgbColor rgb="FFFFFF00"/>
      <rgbColor rgb="FFFF00FF"/>
      <rgbColor rgb="FF00FFFF"/>
      <rgbColor rgb="FF800000"/>
      <rgbColor rgb="FF1E7B34"/>
      <rgbColor rgb="FF000080"/>
      <rgbColor rgb="FFB9770E"/>
      <rgbColor rgb="FF800080"/>
      <rgbColor rgb="FF008080"/>
      <rgbColor rgb="FFC0C0C0"/>
      <rgbColor rgb="FF808080"/>
      <rgbColor rgb="FF9999FF"/>
      <rgbColor rgb="FF993366"/>
      <rgbColor rgb="FFFFF1EA"/>
      <rgbColor rgb="FFCCFFFF"/>
      <rgbColor rgb="FF660066"/>
      <rgbColor rgb="FFFF8080"/>
      <rgbColor rgb="FF0066CC"/>
      <rgbColor rgb="FFDCDC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5A1F"/>
      <rgbColor rgb="FF5A5A56"/>
      <rgbColor rgb="FF969696"/>
      <rgbColor rgb="FF003366"/>
      <rgbColor rgb="FF339966"/>
      <rgbColor rgb="FF0A0A0A"/>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growfaster.co/book-a-call/?utm_source=template&amp;utm_medium=xlsx&amp;utm_campaign=lsa-log"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110"/>
  </cols>
  <sheetData>
    <row r="2" customFormat="false" ht="15" hidden="false" customHeight="false" outlineLevel="0" collapsed="false">
      <c r="B2" s="1" t="s">
        <v>0</v>
      </c>
    </row>
    <row r="3" customFormat="false" ht="30" hidden="false" customHeight="true" outlineLevel="0" collapsed="false">
      <c r="B3" s="2" t="s">
        <v>1</v>
      </c>
    </row>
    <row r="4" customFormat="false" ht="45.75" hidden="false" customHeight="true" outlineLevel="0" collapsed="false">
      <c r="B4" s="3" t="s">
        <v>2</v>
      </c>
    </row>
    <row r="6" customFormat="false" ht="15" hidden="false" customHeight="false" outlineLevel="0" collapsed="false">
      <c r="B6" s="4" t="s">
        <v>3</v>
      </c>
    </row>
    <row r="7" customFormat="false" ht="18" hidden="false" customHeight="true" outlineLevel="0" collapsed="false">
      <c r="B7" s="5" t="s">
        <v>4</v>
      </c>
    </row>
    <row r="8" customFormat="false" ht="30" hidden="false" customHeight="true" outlineLevel="0" collapsed="false">
      <c r="B8" s="5" t="s">
        <v>5</v>
      </c>
    </row>
    <row r="9" customFormat="false" ht="30" hidden="false" customHeight="true" outlineLevel="0" collapsed="false">
      <c r="B9" s="5" t="s">
        <v>6</v>
      </c>
    </row>
    <row r="10" customFormat="false" ht="18" hidden="false" customHeight="true" outlineLevel="0" collapsed="false">
      <c r="B10" s="5" t="s">
        <v>7</v>
      </c>
    </row>
    <row r="11" customFormat="false" ht="18" hidden="false" customHeight="true" outlineLevel="0" collapsed="false">
      <c r="B11" s="5" t="s">
        <v>8</v>
      </c>
    </row>
    <row r="12" customFormat="false" ht="30" hidden="false" customHeight="true" outlineLevel="0" collapsed="false">
      <c r="B12" s="5" t="s">
        <v>9</v>
      </c>
    </row>
    <row r="14" customFormat="false" ht="15" hidden="false" customHeight="false" outlineLevel="0" collapsed="false">
      <c r="B14" s="4" t="s">
        <v>10</v>
      </c>
    </row>
    <row r="15" customFormat="false" ht="15" hidden="false" customHeight="false" outlineLevel="0" collapsed="false">
      <c r="B15" s="6" t="s">
        <v>11</v>
      </c>
    </row>
    <row r="16" customFormat="false" ht="15" hidden="false" customHeight="false" outlineLevel="0" collapsed="false">
      <c r="B16" s="7" t="s">
        <v>12</v>
      </c>
    </row>
    <row r="18" customFormat="false" ht="15" hidden="false" customHeight="false" outlineLevel="0" collapsed="false">
      <c r="B18" s="4" t="s">
        <v>13</v>
      </c>
    </row>
    <row r="19" customFormat="false" ht="60" hidden="false" customHeight="true" outlineLevel="0" collapsed="false">
      <c r="B19" s="5" t="s">
        <v>14</v>
      </c>
    </row>
    <row r="21" customFormat="false" ht="15" hidden="false" customHeight="false" outlineLevel="0" collapsed="false">
      <c r="B21" s="4" t="s">
        <v>15</v>
      </c>
    </row>
    <row r="22" customFormat="false" ht="15" hidden="false" customHeight="true" outlineLevel="0" collapsed="false">
      <c r="B22" s="5" t="s">
        <v>16</v>
      </c>
    </row>
    <row r="25" customFormat="false" ht="15" hidden="false" customHeight="false" outlineLevel="0" collapsed="false">
      <c r="B25" s="8" t="s">
        <v>17</v>
      </c>
    </row>
    <row r="26" customFormat="false" ht="15" hidden="false" customHeight="false" outlineLevel="0" collapsed="false">
      <c r="B26" s="9" t="s">
        <v>18</v>
      </c>
    </row>
  </sheetData>
  <hyperlinks>
    <hyperlink ref="B26" r:id="rId1" display="Want it done for you? Book a Free Assessment: growfaster.co/book-a-call/"/>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S3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3" min="2" style="0" width="12"/>
    <col collapsed="false" customWidth="true" hidden="false" outlineLevel="0" max="4" min="4" style="0" width="20"/>
    <col collapsed="false" customWidth="true" hidden="false" outlineLevel="0" max="5" min="5" style="0" width="24"/>
    <col collapsed="false" customWidth="true" hidden="false" outlineLevel="0" max="6" min="6" style="0" width="10"/>
    <col collapsed="false" customWidth="true" hidden="false" outlineLevel="0" max="7" min="7" style="0" width="11"/>
    <col collapsed="false" customWidth="true" hidden="false" outlineLevel="0" max="8" min="8" style="0" width="14"/>
    <col collapsed="false" customWidth="true" hidden="false" outlineLevel="0" max="9" min="9" style="0" width="10"/>
    <col collapsed="false" customWidth="true" hidden="false" outlineLevel="0" max="10" min="10" style="0" width="28"/>
    <col collapsed="false" customWidth="true" hidden="false" outlineLevel="0" max="11" min="11" style="0" width="12"/>
    <col collapsed="false" customWidth="true" hidden="false" outlineLevel="0" max="12" min="12" style="0" width="9"/>
    <col collapsed="false" customWidth="true" hidden="false" outlineLevel="0" max="13" min="13" style="0" width="10"/>
    <col collapsed="false" customWidth="true" hidden="false" outlineLevel="0" max="15" min="14" style="0" width="12"/>
    <col collapsed="false" customWidth="true" hidden="false" outlineLevel="0" max="16" min="16" style="0" width="9"/>
    <col collapsed="false" customWidth="true" hidden="false" outlineLevel="0" max="17" min="17" style="0" width="12"/>
    <col collapsed="false" customWidth="true" hidden="false" outlineLevel="0" max="18" min="18" style="0" width="20"/>
    <col collapsed="false" customWidth="true" hidden="false" outlineLevel="0" max="19" min="19" style="0" width="34"/>
  </cols>
  <sheetData>
    <row r="2" customFormat="false" ht="24" hidden="false" customHeight="true" outlineLevel="0" collapsed="false">
      <c r="B2" s="10" t="s">
        <v>19</v>
      </c>
    </row>
    <row r="3" customFormat="false" ht="15" hidden="false" customHeight="false" outlineLevel="0" collapsed="false">
      <c r="B3" s="8" t="s">
        <v>20</v>
      </c>
    </row>
    <row r="4" customFormat="false" ht="39.75" hidden="false" customHeight="true" outlineLevel="0" collapsed="false">
      <c r="B4" s="11" t="s">
        <v>21</v>
      </c>
      <c r="C4" s="11" t="s">
        <v>22</v>
      </c>
      <c r="D4" s="11" t="s">
        <v>23</v>
      </c>
      <c r="E4" s="11" t="s">
        <v>24</v>
      </c>
      <c r="F4" s="11" t="s">
        <v>25</v>
      </c>
      <c r="G4" s="11" t="s">
        <v>26</v>
      </c>
      <c r="H4" s="11" t="s">
        <v>27</v>
      </c>
      <c r="I4" s="11" t="s">
        <v>28</v>
      </c>
      <c r="J4" s="11" t="s">
        <v>29</v>
      </c>
      <c r="K4" s="11" t="s">
        <v>30</v>
      </c>
      <c r="L4" s="11" t="s">
        <v>31</v>
      </c>
      <c r="M4" s="11" t="s">
        <v>32</v>
      </c>
      <c r="N4" s="11" t="s">
        <v>33</v>
      </c>
      <c r="O4" s="11" t="s">
        <v>34</v>
      </c>
      <c r="P4" s="11" t="s">
        <v>35</v>
      </c>
      <c r="Q4" s="11" t="s">
        <v>36</v>
      </c>
      <c r="R4" s="11" t="s">
        <v>37</v>
      </c>
      <c r="S4" s="11" t="s">
        <v>38</v>
      </c>
    </row>
    <row r="5" customFormat="false" ht="15" hidden="false" customHeight="false" outlineLevel="0" collapsed="false">
      <c r="B5" s="12" t="n">
        <v>46297</v>
      </c>
      <c r="C5" s="13" t="s">
        <v>39</v>
      </c>
      <c r="D5" s="6" t="s">
        <v>40</v>
      </c>
      <c r="E5" s="6" t="s">
        <v>41</v>
      </c>
      <c r="F5" s="14" t="s">
        <v>42</v>
      </c>
      <c r="G5" s="15" t="n">
        <v>48</v>
      </c>
      <c r="H5" s="13" t="s">
        <v>43</v>
      </c>
      <c r="I5" s="13" t="s">
        <v>44</v>
      </c>
      <c r="J5" s="6"/>
      <c r="K5" s="16" t="n">
        <f aca="false">IF(B5="","",B5+30)</f>
        <v>46327</v>
      </c>
      <c r="L5" s="17" t="n">
        <f aca="true">IF(B5="","",MAX(0,K5-TODAY()))</f>
        <v>18</v>
      </c>
      <c r="M5" s="13"/>
      <c r="N5" s="12"/>
      <c r="O5" s="15"/>
      <c r="P5" s="13" t="s">
        <v>44</v>
      </c>
      <c r="Q5" s="18" t="n">
        <v>420</v>
      </c>
      <c r="R5" s="19" t="str">
        <f aca="false">IF(OR(B5="",I5&lt;&gt;"No"),"",IF(M5="Yes",IF(OR(O5&lt;&gt;"",H5="Credited"),"Done","Check for credit"),IF(L5&gt;0,"Rate this lead in LSA","30-day window passed")))</f>
        <v/>
      </c>
      <c r="S5" s="6" t="s">
        <v>45</v>
      </c>
    </row>
    <row r="6" customFormat="false" ht="15" hidden="false" customHeight="false" outlineLevel="0" collapsed="false">
      <c r="B6" s="12" t="n">
        <v>46298</v>
      </c>
      <c r="C6" s="13" t="s">
        <v>39</v>
      </c>
      <c r="D6" s="6" t="s">
        <v>46</v>
      </c>
      <c r="E6" s="6" t="s">
        <v>47</v>
      </c>
      <c r="F6" s="14" t="s">
        <v>48</v>
      </c>
      <c r="G6" s="15" t="n">
        <v>48</v>
      </c>
      <c r="H6" s="13" t="s">
        <v>49</v>
      </c>
      <c r="I6" s="13" t="s">
        <v>50</v>
      </c>
      <c r="J6" s="6" t="s">
        <v>51</v>
      </c>
      <c r="K6" s="16" t="n">
        <f aca="false">IF(B6="","",B6+30)</f>
        <v>46328</v>
      </c>
      <c r="L6" s="17" t="n">
        <f aca="true">IF(B6="","",MAX(0,K6-TODAY()))</f>
        <v>19</v>
      </c>
      <c r="M6" s="13" t="s">
        <v>44</v>
      </c>
      <c r="N6" s="12" t="n">
        <v>46298</v>
      </c>
      <c r="O6" s="15" t="n">
        <v>48</v>
      </c>
      <c r="P6" s="13" t="s">
        <v>50</v>
      </c>
      <c r="Q6" s="18"/>
      <c r="R6" s="19" t="str">
        <f aca="false">IF(OR(B6="",I6&lt;&gt;"No"),"",IF(M6="Yes",IF(OR(O6&lt;&gt;"",H6="Credited"),"Done","Check for credit"),IF(L6&gt;0,"Rate this lead in LSA","30-day window passed")))</f>
        <v>Done</v>
      </c>
      <c r="S6" s="6" t="s">
        <v>45</v>
      </c>
    </row>
    <row r="7" customFormat="false" ht="15" hidden="false" customHeight="false" outlineLevel="0" collapsed="false">
      <c r="B7" s="12" t="n">
        <v>46300</v>
      </c>
      <c r="C7" s="13" t="s">
        <v>52</v>
      </c>
      <c r="D7" s="6" t="s">
        <v>53</v>
      </c>
      <c r="E7" s="6" t="s">
        <v>54</v>
      </c>
      <c r="F7" s="14" t="s">
        <v>55</v>
      </c>
      <c r="G7" s="15" t="n">
        <v>35</v>
      </c>
      <c r="H7" s="13" t="s">
        <v>43</v>
      </c>
      <c r="I7" s="13" t="s">
        <v>50</v>
      </c>
      <c r="J7" s="6" t="s">
        <v>56</v>
      </c>
      <c r="K7" s="16" t="n">
        <f aca="false">IF(B7="","",B7+30)</f>
        <v>46330</v>
      </c>
      <c r="L7" s="17" t="n">
        <f aca="true">IF(B7="","",MAX(0,K7-TODAY()))</f>
        <v>21</v>
      </c>
      <c r="M7" s="13" t="s">
        <v>50</v>
      </c>
      <c r="N7" s="12"/>
      <c r="O7" s="15"/>
      <c r="P7" s="13" t="s">
        <v>50</v>
      </c>
      <c r="Q7" s="18"/>
      <c r="R7" s="19" t="str">
        <f aca="false">IF(OR(B7="",I7&lt;&gt;"No"),"",IF(M7="Yes",IF(OR(O7&lt;&gt;"",H7="Credited"),"Done","Check for credit"),IF(L7&gt;0,"Rate this lead in LSA","30-day window passed")))</f>
        <v>Rate this lead in LSA</v>
      </c>
      <c r="S7" s="6" t="s">
        <v>57</v>
      </c>
    </row>
    <row r="8" customFormat="false" ht="15" hidden="false" customHeight="false" outlineLevel="0" collapsed="false">
      <c r="B8" s="12"/>
      <c r="C8" s="13"/>
      <c r="D8" s="6"/>
      <c r="E8" s="6"/>
      <c r="F8" s="14"/>
      <c r="G8" s="15"/>
      <c r="H8" s="13"/>
      <c r="I8" s="13"/>
      <c r="J8" s="6"/>
      <c r="K8" s="16" t="str">
        <f aca="false">IF(B8="","",B8+30)</f>
        <v/>
      </c>
      <c r="L8" s="17" t="str">
        <f aca="true">IF(B8="","",MAX(0,K8-TODAY()))</f>
        <v/>
      </c>
      <c r="M8" s="13"/>
      <c r="N8" s="12"/>
      <c r="O8" s="15"/>
      <c r="P8" s="13"/>
      <c r="Q8" s="18"/>
      <c r="R8" s="19" t="str">
        <f aca="false">IF(OR(B8="",I8&lt;&gt;"No"),"",IF(M8="Yes",IF(OR(O8&lt;&gt;"",H8="Credited"),"Done","Check for credit"),IF(L8&gt;0,"Rate this lead in LSA","30-day window passed")))</f>
        <v/>
      </c>
      <c r="S8" s="6"/>
    </row>
    <row r="9" customFormat="false" ht="15" hidden="false" customHeight="false" outlineLevel="0" collapsed="false">
      <c r="B9" s="12"/>
      <c r="C9" s="13"/>
      <c r="D9" s="6"/>
      <c r="E9" s="6"/>
      <c r="F9" s="14"/>
      <c r="G9" s="15"/>
      <c r="H9" s="13"/>
      <c r="I9" s="13"/>
      <c r="J9" s="6"/>
      <c r="K9" s="16" t="str">
        <f aca="false">IF(B9="","",B9+30)</f>
        <v/>
      </c>
      <c r="L9" s="17" t="str">
        <f aca="true">IF(B9="","",MAX(0,K9-TODAY()))</f>
        <v/>
      </c>
      <c r="M9" s="13"/>
      <c r="N9" s="12"/>
      <c r="O9" s="15"/>
      <c r="P9" s="13"/>
      <c r="Q9" s="18"/>
      <c r="R9" s="19" t="str">
        <f aca="false">IF(OR(B9="",I9&lt;&gt;"No"),"",IF(M9="Yes",IF(OR(O9&lt;&gt;"",H9="Credited"),"Done","Check for credit"),IF(L9&gt;0,"Rate this lead in LSA","30-day window passed")))</f>
        <v/>
      </c>
      <c r="S9" s="6"/>
    </row>
    <row r="10" customFormat="false" ht="15" hidden="false" customHeight="false" outlineLevel="0" collapsed="false">
      <c r="B10" s="12"/>
      <c r="C10" s="13"/>
      <c r="D10" s="6"/>
      <c r="E10" s="6"/>
      <c r="F10" s="14"/>
      <c r="G10" s="15"/>
      <c r="H10" s="13"/>
      <c r="I10" s="13"/>
      <c r="J10" s="6"/>
      <c r="K10" s="16" t="str">
        <f aca="false">IF(B10="","",B10+30)</f>
        <v/>
      </c>
      <c r="L10" s="17" t="str">
        <f aca="true">IF(B10="","",MAX(0,K10-TODAY()))</f>
        <v/>
      </c>
      <c r="M10" s="13"/>
      <c r="N10" s="12"/>
      <c r="O10" s="15"/>
      <c r="P10" s="13"/>
      <c r="Q10" s="18"/>
      <c r="R10" s="19" t="str">
        <f aca="false">IF(OR(B10="",I10&lt;&gt;"No"),"",IF(M10="Yes",IF(OR(O10&lt;&gt;"",H10="Credited"),"Done","Check for credit"),IF(L10&gt;0,"Rate this lead in LSA","30-day window passed")))</f>
        <v/>
      </c>
      <c r="S10" s="6"/>
    </row>
    <row r="11" customFormat="false" ht="15" hidden="false" customHeight="false" outlineLevel="0" collapsed="false">
      <c r="B11" s="12"/>
      <c r="C11" s="13"/>
      <c r="D11" s="6"/>
      <c r="E11" s="6"/>
      <c r="F11" s="14"/>
      <c r="G11" s="15"/>
      <c r="H11" s="13"/>
      <c r="I11" s="13"/>
      <c r="J11" s="6"/>
      <c r="K11" s="16" t="str">
        <f aca="false">IF(B11="","",B11+30)</f>
        <v/>
      </c>
      <c r="L11" s="17" t="str">
        <f aca="true">IF(B11="","",MAX(0,K11-TODAY()))</f>
        <v/>
      </c>
      <c r="M11" s="13"/>
      <c r="N11" s="12"/>
      <c r="O11" s="15"/>
      <c r="P11" s="13"/>
      <c r="Q11" s="18"/>
      <c r="R11" s="19" t="str">
        <f aca="false">IF(OR(B11="",I11&lt;&gt;"No"),"",IF(M11="Yes",IF(OR(O11&lt;&gt;"",H11="Credited"),"Done","Check for credit"),IF(L11&gt;0,"Rate this lead in LSA","30-day window passed")))</f>
        <v/>
      </c>
      <c r="S11" s="6"/>
    </row>
    <row r="12" customFormat="false" ht="15" hidden="false" customHeight="false" outlineLevel="0" collapsed="false">
      <c r="B12" s="12"/>
      <c r="C12" s="13"/>
      <c r="D12" s="6"/>
      <c r="E12" s="6"/>
      <c r="F12" s="14"/>
      <c r="G12" s="15"/>
      <c r="H12" s="13"/>
      <c r="I12" s="13"/>
      <c r="J12" s="6"/>
      <c r="K12" s="16" t="str">
        <f aca="false">IF(B12="","",B12+30)</f>
        <v/>
      </c>
      <c r="L12" s="17" t="str">
        <f aca="true">IF(B12="","",MAX(0,K12-TODAY()))</f>
        <v/>
      </c>
      <c r="M12" s="13"/>
      <c r="N12" s="12"/>
      <c r="O12" s="15"/>
      <c r="P12" s="13"/>
      <c r="Q12" s="18"/>
      <c r="R12" s="19" t="str">
        <f aca="false">IF(OR(B12="",I12&lt;&gt;"No"),"",IF(M12="Yes",IF(OR(O12&lt;&gt;"",H12="Credited"),"Done","Check for credit"),IF(L12&gt;0,"Rate this lead in LSA","30-day window passed")))</f>
        <v/>
      </c>
      <c r="S12" s="6"/>
    </row>
    <row r="13" customFormat="false" ht="15" hidden="false" customHeight="false" outlineLevel="0" collapsed="false">
      <c r="B13" s="12"/>
      <c r="C13" s="13"/>
      <c r="D13" s="6"/>
      <c r="E13" s="6"/>
      <c r="F13" s="14"/>
      <c r="G13" s="15"/>
      <c r="H13" s="13"/>
      <c r="I13" s="13"/>
      <c r="J13" s="6"/>
      <c r="K13" s="16" t="str">
        <f aca="false">IF(B13="","",B13+30)</f>
        <v/>
      </c>
      <c r="L13" s="17" t="str">
        <f aca="true">IF(B13="","",MAX(0,K13-TODAY()))</f>
        <v/>
      </c>
      <c r="M13" s="13"/>
      <c r="N13" s="12"/>
      <c r="O13" s="15"/>
      <c r="P13" s="13"/>
      <c r="Q13" s="18"/>
      <c r="R13" s="19" t="str">
        <f aca="false">IF(OR(B13="",I13&lt;&gt;"No"),"",IF(M13="Yes",IF(OR(O13&lt;&gt;"",H13="Credited"),"Done","Check for credit"),IF(L13&gt;0,"Rate this lead in LSA","30-day window passed")))</f>
        <v/>
      </c>
      <c r="S13" s="6"/>
    </row>
    <row r="14" customFormat="false" ht="15" hidden="false" customHeight="false" outlineLevel="0" collapsed="false">
      <c r="B14" s="12"/>
      <c r="C14" s="13"/>
      <c r="D14" s="6"/>
      <c r="E14" s="6"/>
      <c r="F14" s="14"/>
      <c r="G14" s="15"/>
      <c r="H14" s="13"/>
      <c r="I14" s="13"/>
      <c r="J14" s="6"/>
      <c r="K14" s="16" t="str">
        <f aca="false">IF(B14="","",B14+30)</f>
        <v/>
      </c>
      <c r="L14" s="17" t="str">
        <f aca="true">IF(B14="","",MAX(0,K14-TODAY()))</f>
        <v/>
      </c>
      <c r="M14" s="13"/>
      <c r="N14" s="12"/>
      <c r="O14" s="15"/>
      <c r="P14" s="13"/>
      <c r="Q14" s="18"/>
      <c r="R14" s="19" t="str">
        <f aca="false">IF(OR(B14="",I14&lt;&gt;"No"),"",IF(M14="Yes",IF(OR(O14&lt;&gt;"",H14="Credited"),"Done","Check for credit"),IF(L14&gt;0,"Rate this lead in LSA","30-day window passed")))</f>
        <v/>
      </c>
      <c r="S14" s="6"/>
    </row>
    <row r="15" customFormat="false" ht="15" hidden="false" customHeight="false" outlineLevel="0" collapsed="false">
      <c r="B15" s="12"/>
      <c r="C15" s="13"/>
      <c r="D15" s="6"/>
      <c r="E15" s="6"/>
      <c r="F15" s="14"/>
      <c r="G15" s="15"/>
      <c r="H15" s="13"/>
      <c r="I15" s="13"/>
      <c r="J15" s="6"/>
      <c r="K15" s="16" t="str">
        <f aca="false">IF(B15="","",B15+30)</f>
        <v/>
      </c>
      <c r="L15" s="17" t="str">
        <f aca="true">IF(B15="","",MAX(0,K15-TODAY()))</f>
        <v/>
      </c>
      <c r="M15" s="13"/>
      <c r="N15" s="12"/>
      <c r="O15" s="15"/>
      <c r="P15" s="13"/>
      <c r="Q15" s="18"/>
      <c r="R15" s="19" t="str">
        <f aca="false">IF(OR(B15="",I15&lt;&gt;"No"),"",IF(M15="Yes",IF(OR(O15&lt;&gt;"",H15="Credited"),"Done","Check for credit"),IF(L15&gt;0,"Rate this lead in LSA","30-day window passed")))</f>
        <v/>
      </c>
      <c r="S15" s="6"/>
    </row>
    <row r="16" customFormat="false" ht="15" hidden="false" customHeight="false" outlineLevel="0" collapsed="false">
      <c r="B16" s="12"/>
      <c r="C16" s="13"/>
      <c r="D16" s="6"/>
      <c r="E16" s="6"/>
      <c r="F16" s="14"/>
      <c r="G16" s="15"/>
      <c r="H16" s="13"/>
      <c r="I16" s="13"/>
      <c r="J16" s="6"/>
      <c r="K16" s="16" t="str">
        <f aca="false">IF(B16="","",B16+30)</f>
        <v/>
      </c>
      <c r="L16" s="17" t="str">
        <f aca="true">IF(B16="","",MAX(0,K16-TODAY()))</f>
        <v/>
      </c>
      <c r="M16" s="13"/>
      <c r="N16" s="12"/>
      <c r="O16" s="15"/>
      <c r="P16" s="13"/>
      <c r="Q16" s="18"/>
      <c r="R16" s="19" t="str">
        <f aca="false">IF(OR(B16="",I16&lt;&gt;"No"),"",IF(M16="Yes",IF(OR(O16&lt;&gt;"",H16="Credited"),"Done","Check for credit"),IF(L16&gt;0,"Rate this lead in LSA","30-day window passed")))</f>
        <v/>
      </c>
      <c r="S16" s="6"/>
    </row>
    <row r="17" customFormat="false" ht="15" hidden="false" customHeight="false" outlineLevel="0" collapsed="false">
      <c r="B17" s="12"/>
      <c r="C17" s="13"/>
      <c r="D17" s="6"/>
      <c r="E17" s="6"/>
      <c r="F17" s="14"/>
      <c r="G17" s="15"/>
      <c r="H17" s="13"/>
      <c r="I17" s="13"/>
      <c r="J17" s="6"/>
      <c r="K17" s="16" t="str">
        <f aca="false">IF(B17="","",B17+30)</f>
        <v/>
      </c>
      <c r="L17" s="17" t="str">
        <f aca="true">IF(B17="","",MAX(0,K17-TODAY()))</f>
        <v/>
      </c>
      <c r="M17" s="13"/>
      <c r="N17" s="12"/>
      <c r="O17" s="15"/>
      <c r="P17" s="13"/>
      <c r="Q17" s="18"/>
      <c r="R17" s="19" t="str">
        <f aca="false">IF(OR(B17="",I17&lt;&gt;"No"),"",IF(M17="Yes",IF(OR(O17&lt;&gt;"",H17="Credited"),"Done","Check for credit"),IF(L17&gt;0,"Rate this lead in LSA","30-day window passed")))</f>
        <v/>
      </c>
      <c r="S17" s="6"/>
    </row>
    <row r="18" customFormat="false" ht="15" hidden="false" customHeight="false" outlineLevel="0" collapsed="false">
      <c r="B18" s="12"/>
      <c r="C18" s="13"/>
      <c r="D18" s="6"/>
      <c r="E18" s="6"/>
      <c r="F18" s="14"/>
      <c r="G18" s="15"/>
      <c r="H18" s="13"/>
      <c r="I18" s="13"/>
      <c r="J18" s="6"/>
      <c r="K18" s="16" t="str">
        <f aca="false">IF(B18="","",B18+30)</f>
        <v/>
      </c>
      <c r="L18" s="17" t="str">
        <f aca="true">IF(B18="","",MAX(0,K18-TODAY()))</f>
        <v/>
      </c>
      <c r="M18" s="13"/>
      <c r="N18" s="12"/>
      <c r="O18" s="15"/>
      <c r="P18" s="13"/>
      <c r="Q18" s="18"/>
      <c r="R18" s="19" t="str">
        <f aca="false">IF(OR(B18="",I18&lt;&gt;"No"),"",IF(M18="Yes",IF(OR(O18&lt;&gt;"",H18="Credited"),"Done","Check for credit"),IF(L18&gt;0,"Rate this lead in LSA","30-day window passed")))</f>
        <v/>
      </c>
      <c r="S18" s="6"/>
    </row>
    <row r="19" customFormat="false" ht="15" hidden="false" customHeight="false" outlineLevel="0" collapsed="false">
      <c r="B19" s="12"/>
      <c r="C19" s="13"/>
      <c r="D19" s="6"/>
      <c r="E19" s="6"/>
      <c r="F19" s="14"/>
      <c r="G19" s="15"/>
      <c r="H19" s="13"/>
      <c r="I19" s="13"/>
      <c r="J19" s="6"/>
      <c r="K19" s="16" t="str">
        <f aca="false">IF(B19="","",B19+30)</f>
        <v/>
      </c>
      <c r="L19" s="17" t="str">
        <f aca="true">IF(B19="","",MAX(0,K19-TODAY()))</f>
        <v/>
      </c>
      <c r="M19" s="13"/>
      <c r="N19" s="12"/>
      <c r="O19" s="15"/>
      <c r="P19" s="13"/>
      <c r="Q19" s="18"/>
      <c r="R19" s="19" t="str">
        <f aca="false">IF(OR(B19="",I19&lt;&gt;"No"),"",IF(M19="Yes",IF(OR(O19&lt;&gt;"",H19="Credited"),"Done","Check for credit"),IF(L19&gt;0,"Rate this lead in LSA","30-day window passed")))</f>
        <v/>
      </c>
      <c r="S19" s="6"/>
    </row>
    <row r="20" customFormat="false" ht="15" hidden="false" customHeight="false" outlineLevel="0" collapsed="false">
      <c r="B20" s="12"/>
      <c r="C20" s="13"/>
      <c r="D20" s="6"/>
      <c r="E20" s="6"/>
      <c r="F20" s="14"/>
      <c r="G20" s="15"/>
      <c r="H20" s="13"/>
      <c r="I20" s="13"/>
      <c r="J20" s="6"/>
      <c r="K20" s="16" t="str">
        <f aca="false">IF(B20="","",B20+30)</f>
        <v/>
      </c>
      <c r="L20" s="17" t="str">
        <f aca="true">IF(B20="","",MAX(0,K20-TODAY()))</f>
        <v/>
      </c>
      <c r="M20" s="13"/>
      <c r="N20" s="12"/>
      <c r="O20" s="15"/>
      <c r="P20" s="13"/>
      <c r="Q20" s="18"/>
      <c r="R20" s="19" t="str">
        <f aca="false">IF(OR(B20="",I20&lt;&gt;"No"),"",IF(M20="Yes",IF(OR(O20&lt;&gt;"",H20="Credited"),"Done","Check for credit"),IF(L20&gt;0,"Rate this lead in LSA","30-day window passed")))</f>
        <v/>
      </c>
      <c r="S20" s="6"/>
    </row>
    <row r="21" customFormat="false" ht="15" hidden="false" customHeight="false" outlineLevel="0" collapsed="false">
      <c r="B21" s="12"/>
      <c r="C21" s="13"/>
      <c r="D21" s="6"/>
      <c r="E21" s="6"/>
      <c r="F21" s="14"/>
      <c r="G21" s="15"/>
      <c r="H21" s="13"/>
      <c r="I21" s="13"/>
      <c r="J21" s="6"/>
      <c r="K21" s="16" t="str">
        <f aca="false">IF(B21="","",B21+30)</f>
        <v/>
      </c>
      <c r="L21" s="17" t="str">
        <f aca="true">IF(B21="","",MAX(0,K21-TODAY()))</f>
        <v/>
      </c>
      <c r="M21" s="13"/>
      <c r="N21" s="12"/>
      <c r="O21" s="15"/>
      <c r="P21" s="13"/>
      <c r="Q21" s="18"/>
      <c r="R21" s="19" t="str">
        <f aca="false">IF(OR(B21="",I21&lt;&gt;"No"),"",IF(M21="Yes",IF(OR(O21&lt;&gt;"",H21="Credited"),"Done","Check for credit"),IF(L21&gt;0,"Rate this lead in LSA","30-day window passed")))</f>
        <v/>
      </c>
      <c r="S21" s="6"/>
    </row>
    <row r="22" customFormat="false" ht="15" hidden="false" customHeight="false" outlineLevel="0" collapsed="false">
      <c r="B22" s="12"/>
      <c r="C22" s="13"/>
      <c r="D22" s="6"/>
      <c r="E22" s="6"/>
      <c r="F22" s="14"/>
      <c r="G22" s="15"/>
      <c r="H22" s="13"/>
      <c r="I22" s="13"/>
      <c r="J22" s="6"/>
      <c r="K22" s="16" t="str">
        <f aca="false">IF(B22="","",B22+30)</f>
        <v/>
      </c>
      <c r="L22" s="17" t="str">
        <f aca="true">IF(B22="","",MAX(0,K22-TODAY()))</f>
        <v/>
      </c>
      <c r="M22" s="13"/>
      <c r="N22" s="12"/>
      <c r="O22" s="15"/>
      <c r="P22" s="13"/>
      <c r="Q22" s="18"/>
      <c r="R22" s="19" t="str">
        <f aca="false">IF(OR(B22="",I22&lt;&gt;"No"),"",IF(M22="Yes",IF(OR(O22&lt;&gt;"",H22="Credited"),"Done","Check for credit"),IF(L22&gt;0,"Rate this lead in LSA","30-day window passed")))</f>
        <v/>
      </c>
      <c r="S22" s="6"/>
    </row>
    <row r="23" customFormat="false" ht="15" hidden="false" customHeight="false" outlineLevel="0" collapsed="false">
      <c r="B23" s="12"/>
      <c r="C23" s="13"/>
      <c r="D23" s="6"/>
      <c r="E23" s="6"/>
      <c r="F23" s="14"/>
      <c r="G23" s="15"/>
      <c r="H23" s="13"/>
      <c r="I23" s="13"/>
      <c r="J23" s="6"/>
      <c r="K23" s="16" t="str">
        <f aca="false">IF(B23="","",B23+30)</f>
        <v/>
      </c>
      <c r="L23" s="17" t="str">
        <f aca="true">IF(B23="","",MAX(0,K23-TODAY()))</f>
        <v/>
      </c>
      <c r="M23" s="13"/>
      <c r="N23" s="12"/>
      <c r="O23" s="15"/>
      <c r="P23" s="13"/>
      <c r="Q23" s="18"/>
      <c r="R23" s="19" t="str">
        <f aca="false">IF(OR(B23="",I23&lt;&gt;"No"),"",IF(M23="Yes",IF(OR(O23&lt;&gt;"",H23="Credited"),"Done","Check for credit"),IF(L23&gt;0,"Rate this lead in LSA","30-day window passed")))</f>
        <v/>
      </c>
      <c r="S23" s="6"/>
    </row>
    <row r="24" customFormat="false" ht="15" hidden="false" customHeight="false" outlineLevel="0" collapsed="false">
      <c r="B24" s="12"/>
      <c r="C24" s="13"/>
      <c r="D24" s="6"/>
      <c r="E24" s="6"/>
      <c r="F24" s="14"/>
      <c r="G24" s="15"/>
      <c r="H24" s="13"/>
      <c r="I24" s="13"/>
      <c r="J24" s="6"/>
      <c r="K24" s="16" t="str">
        <f aca="false">IF(B24="","",B24+30)</f>
        <v/>
      </c>
      <c r="L24" s="17" t="str">
        <f aca="true">IF(B24="","",MAX(0,K24-TODAY()))</f>
        <v/>
      </c>
      <c r="M24" s="13"/>
      <c r="N24" s="12"/>
      <c r="O24" s="15"/>
      <c r="P24" s="13"/>
      <c r="Q24" s="18"/>
      <c r="R24" s="19" t="str">
        <f aca="false">IF(OR(B24="",I24&lt;&gt;"No"),"",IF(M24="Yes",IF(OR(O24&lt;&gt;"",H24="Credited"),"Done","Check for credit"),IF(L24&gt;0,"Rate this lead in LSA","30-day window passed")))</f>
        <v/>
      </c>
      <c r="S24" s="6"/>
    </row>
    <row r="25" customFormat="false" ht="15" hidden="false" customHeight="false" outlineLevel="0" collapsed="false">
      <c r="B25" s="12"/>
      <c r="C25" s="13"/>
      <c r="D25" s="6"/>
      <c r="E25" s="6"/>
      <c r="F25" s="14"/>
      <c r="G25" s="15"/>
      <c r="H25" s="13"/>
      <c r="I25" s="13"/>
      <c r="J25" s="6"/>
      <c r="K25" s="16" t="str">
        <f aca="false">IF(B25="","",B25+30)</f>
        <v/>
      </c>
      <c r="L25" s="17" t="str">
        <f aca="true">IF(B25="","",MAX(0,K25-TODAY()))</f>
        <v/>
      </c>
      <c r="M25" s="13"/>
      <c r="N25" s="12"/>
      <c r="O25" s="15"/>
      <c r="P25" s="13"/>
      <c r="Q25" s="18"/>
      <c r="R25" s="19" t="str">
        <f aca="false">IF(OR(B25="",I25&lt;&gt;"No"),"",IF(M25="Yes",IF(OR(O25&lt;&gt;"",H25="Credited"),"Done","Check for credit"),IF(L25&gt;0,"Rate this lead in LSA","30-day window passed")))</f>
        <v/>
      </c>
      <c r="S25" s="6"/>
    </row>
    <row r="26" customFormat="false" ht="15" hidden="false" customHeight="false" outlineLevel="0" collapsed="false">
      <c r="B26" s="12"/>
      <c r="C26" s="13"/>
      <c r="D26" s="6"/>
      <c r="E26" s="6"/>
      <c r="F26" s="14"/>
      <c r="G26" s="15"/>
      <c r="H26" s="13"/>
      <c r="I26" s="13"/>
      <c r="J26" s="6"/>
      <c r="K26" s="16" t="str">
        <f aca="false">IF(B26="","",B26+30)</f>
        <v/>
      </c>
      <c r="L26" s="17" t="str">
        <f aca="true">IF(B26="","",MAX(0,K26-TODAY()))</f>
        <v/>
      </c>
      <c r="M26" s="13"/>
      <c r="N26" s="12"/>
      <c r="O26" s="15"/>
      <c r="P26" s="13"/>
      <c r="Q26" s="18"/>
      <c r="R26" s="19" t="str">
        <f aca="false">IF(OR(B26="",I26&lt;&gt;"No"),"",IF(M26="Yes",IF(OR(O26&lt;&gt;"",H26="Credited"),"Done","Check for credit"),IF(L26&gt;0,"Rate this lead in LSA","30-day window passed")))</f>
        <v/>
      </c>
      <c r="S26" s="6"/>
    </row>
    <row r="27" customFormat="false" ht="15" hidden="false" customHeight="false" outlineLevel="0" collapsed="false">
      <c r="B27" s="12"/>
      <c r="C27" s="13"/>
      <c r="D27" s="6"/>
      <c r="E27" s="6"/>
      <c r="F27" s="14"/>
      <c r="G27" s="15"/>
      <c r="H27" s="13"/>
      <c r="I27" s="13"/>
      <c r="J27" s="6"/>
      <c r="K27" s="16" t="str">
        <f aca="false">IF(B27="","",B27+30)</f>
        <v/>
      </c>
      <c r="L27" s="17" t="str">
        <f aca="true">IF(B27="","",MAX(0,K27-TODAY()))</f>
        <v/>
      </c>
      <c r="M27" s="13"/>
      <c r="N27" s="12"/>
      <c r="O27" s="15"/>
      <c r="P27" s="13"/>
      <c r="Q27" s="18"/>
      <c r="R27" s="19" t="str">
        <f aca="false">IF(OR(B27="",I27&lt;&gt;"No"),"",IF(M27="Yes",IF(OR(O27&lt;&gt;"",H27="Credited"),"Done","Check for credit"),IF(L27&gt;0,"Rate this lead in LSA","30-day window passed")))</f>
        <v/>
      </c>
      <c r="S27" s="6"/>
    </row>
    <row r="28" customFormat="false" ht="15" hidden="false" customHeight="false" outlineLevel="0" collapsed="false">
      <c r="B28" s="12"/>
      <c r="C28" s="13"/>
      <c r="D28" s="6"/>
      <c r="E28" s="6"/>
      <c r="F28" s="14"/>
      <c r="G28" s="15"/>
      <c r="H28" s="13"/>
      <c r="I28" s="13"/>
      <c r="J28" s="6"/>
      <c r="K28" s="16" t="str">
        <f aca="false">IF(B28="","",B28+30)</f>
        <v/>
      </c>
      <c r="L28" s="17" t="str">
        <f aca="true">IF(B28="","",MAX(0,K28-TODAY()))</f>
        <v/>
      </c>
      <c r="M28" s="13"/>
      <c r="N28" s="12"/>
      <c r="O28" s="15"/>
      <c r="P28" s="13"/>
      <c r="Q28" s="18"/>
      <c r="R28" s="19" t="str">
        <f aca="false">IF(OR(B28="",I28&lt;&gt;"No"),"",IF(M28="Yes",IF(OR(O28&lt;&gt;"",H28="Credited"),"Done","Check for credit"),IF(L28&gt;0,"Rate this lead in LSA","30-day window passed")))</f>
        <v/>
      </c>
      <c r="S28" s="6"/>
    </row>
    <row r="29" customFormat="false" ht="15" hidden="false" customHeight="false" outlineLevel="0" collapsed="false">
      <c r="B29" s="12"/>
      <c r="C29" s="13"/>
      <c r="D29" s="6"/>
      <c r="E29" s="6"/>
      <c r="F29" s="14"/>
      <c r="G29" s="15"/>
      <c r="H29" s="13"/>
      <c r="I29" s="13"/>
      <c r="J29" s="6"/>
      <c r="K29" s="16" t="str">
        <f aca="false">IF(B29="","",B29+30)</f>
        <v/>
      </c>
      <c r="L29" s="17" t="str">
        <f aca="true">IF(B29="","",MAX(0,K29-TODAY()))</f>
        <v/>
      </c>
      <c r="M29" s="13"/>
      <c r="N29" s="12"/>
      <c r="O29" s="15"/>
      <c r="P29" s="13"/>
      <c r="Q29" s="18"/>
      <c r="R29" s="19" t="str">
        <f aca="false">IF(OR(B29="",I29&lt;&gt;"No"),"",IF(M29="Yes",IF(OR(O29&lt;&gt;"",H29="Credited"),"Done","Check for credit"),IF(L29&gt;0,"Rate this lead in LSA","30-day window passed")))</f>
        <v/>
      </c>
      <c r="S29" s="6"/>
    </row>
    <row r="30" customFormat="false" ht="15" hidden="false" customHeight="false" outlineLevel="0" collapsed="false">
      <c r="B30" s="12"/>
      <c r="C30" s="13"/>
      <c r="D30" s="6"/>
      <c r="E30" s="6"/>
      <c r="F30" s="14"/>
      <c r="G30" s="15"/>
      <c r="H30" s="13"/>
      <c r="I30" s="13"/>
      <c r="J30" s="6"/>
      <c r="K30" s="16" t="str">
        <f aca="false">IF(B30="","",B30+30)</f>
        <v/>
      </c>
      <c r="L30" s="17" t="str">
        <f aca="true">IF(B30="","",MAX(0,K30-TODAY()))</f>
        <v/>
      </c>
      <c r="M30" s="13"/>
      <c r="N30" s="12"/>
      <c r="O30" s="15"/>
      <c r="P30" s="13"/>
      <c r="Q30" s="18"/>
      <c r="R30" s="19" t="str">
        <f aca="false">IF(OR(B30="",I30&lt;&gt;"No"),"",IF(M30="Yes",IF(OR(O30&lt;&gt;"",H30="Credited"),"Done","Check for credit"),IF(L30&gt;0,"Rate this lead in LSA","30-day window passed")))</f>
        <v/>
      </c>
      <c r="S30" s="6"/>
    </row>
    <row r="31" customFormat="false" ht="15" hidden="false" customHeight="false" outlineLevel="0" collapsed="false">
      <c r="B31" s="12"/>
      <c r="C31" s="13"/>
      <c r="D31" s="6"/>
      <c r="E31" s="6"/>
      <c r="F31" s="14"/>
      <c r="G31" s="15"/>
      <c r="H31" s="13"/>
      <c r="I31" s="13"/>
      <c r="J31" s="6"/>
      <c r="K31" s="16" t="str">
        <f aca="false">IF(B31="","",B31+30)</f>
        <v/>
      </c>
      <c r="L31" s="17" t="str">
        <f aca="true">IF(B31="","",MAX(0,K31-TODAY()))</f>
        <v/>
      </c>
      <c r="M31" s="13"/>
      <c r="N31" s="12"/>
      <c r="O31" s="15"/>
      <c r="P31" s="13"/>
      <c r="Q31" s="18"/>
      <c r="R31" s="19" t="str">
        <f aca="false">IF(OR(B31="",I31&lt;&gt;"No"),"",IF(M31="Yes",IF(OR(O31&lt;&gt;"",H31="Credited"),"Done","Check for credit"),IF(L31&gt;0,"Rate this lead in LSA","30-day window passed")))</f>
        <v/>
      </c>
      <c r="S31" s="6"/>
    </row>
    <row r="32" customFormat="false" ht="15" hidden="false" customHeight="false" outlineLevel="0" collapsed="false">
      <c r="B32" s="12"/>
      <c r="C32" s="13"/>
      <c r="D32" s="6"/>
      <c r="E32" s="6"/>
      <c r="F32" s="14"/>
      <c r="G32" s="15"/>
      <c r="H32" s="13"/>
      <c r="I32" s="13"/>
      <c r="J32" s="6"/>
      <c r="K32" s="16" t="str">
        <f aca="false">IF(B32="","",B32+30)</f>
        <v/>
      </c>
      <c r="L32" s="17" t="str">
        <f aca="true">IF(B32="","",MAX(0,K32-TODAY()))</f>
        <v/>
      </c>
      <c r="M32" s="13"/>
      <c r="N32" s="12"/>
      <c r="O32" s="15"/>
      <c r="P32" s="13"/>
      <c r="Q32" s="18"/>
      <c r="R32" s="19" t="str">
        <f aca="false">IF(OR(B32="",I32&lt;&gt;"No"),"",IF(M32="Yes",IF(OR(O32&lt;&gt;"",H32="Credited"),"Done","Check for credit"),IF(L32&gt;0,"Rate this lead in LSA","30-day window passed")))</f>
        <v/>
      </c>
      <c r="S32" s="6"/>
    </row>
    <row r="33" customFormat="false" ht="15" hidden="false" customHeight="false" outlineLevel="0" collapsed="false">
      <c r="B33" s="12"/>
      <c r="C33" s="13"/>
      <c r="D33" s="6"/>
      <c r="E33" s="6"/>
      <c r="F33" s="14"/>
      <c r="G33" s="15"/>
      <c r="H33" s="13"/>
      <c r="I33" s="13"/>
      <c r="J33" s="6"/>
      <c r="K33" s="16" t="str">
        <f aca="false">IF(B33="","",B33+30)</f>
        <v/>
      </c>
      <c r="L33" s="17" t="str">
        <f aca="true">IF(B33="","",MAX(0,K33-TODAY()))</f>
        <v/>
      </c>
      <c r="M33" s="13"/>
      <c r="N33" s="12"/>
      <c r="O33" s="15"/>
      <c r="P33" s="13"/>
      <c r="Q33" s="18"/>
      <c r="R33" s="19" t="str">
        <f aca="false">IF(OR(B33="",I33&lt;&gt;"No"),"",IF(M33="Yes",IF(OR(O33&lt;&gt;"",H33="Credited"),"Done","Check for credit"),IF(L33&gt;0,"Rate this lead in LSA","30-day window passed")))</f>
        <v/>
      </c>
      <c r="S33" s="6"/>
    </row>
    <row r="34" customFormat="false" ht="15" hidden="false" customHeight="false" outlineLevel="0" collapsed="false">
      <c r="B34" s="12"/>
      <c r="C34" s="13"/>
      <c r="D34" s="6"/>
      <c r="E34" s="6"/>
      <c r="F34" s="14"/>
      <c r="G34" s="15"/>
      <c r="H34" s="13"/>
      <c r="I34" s="13"/>
      <c r="J34" s="6"/>
      <c r="K34" s="16" t="str">
        <f aca="false">IF(B34="","",B34+30)</f>
        <v/>
      </c>
      <c r="L34" s="17" t="str">
        <f aca="true">IF(B34="","",MAX(0,K34-TODAY()))</f>
        <v/>
      </c>
      <c r="M34" s="13"/>
      <c r="N34" s="12"/>
      <c r="O34" s="15"/>
      <c r="P34" s="13"/>
      <c r="Q34" s="18"/>
      <c r="R34" s="19" t="str">
        <f aca="false">IF(OR(B34="",I34&lt;&gt;"No"),"",IF(M34="Yes",IF(OR(O34&lt;&gt;"",H34="Credited"),"Done","Check for credit"),IF(L34&gt;0,"Rate this lead in LSA","30-day window passed")))</f>
        <v/>
      </c>
      <c r="S34" s="6"/>
    </row>
    <row r="35" customFormat="false" ht="15" hidden="false" customHeight="false" outlineLevel="0" collapsed="false">
      <c r="B35" s="12"/>
      <c r="C35" s="13"/>
      <c r="D35" s="6"/>
      <c r="E35" s="6"/>
      <c r="F35" s="14"/>
      <c r="G35" s="15"/>
      <c r="H35" s="13"/>
      <c r="I35" s="13"/>
      <c r="J35" s="6"/>
      <c r="K35" s="16" t="str">
        <f aca="false">IF(B35="","",B35+30)</f>
        <v/>
      </c>
      <c r="L35" s="17" t="str">
        <f aca="true">IF(B35="","",MAX(0,K35-TODAY()))</f>
        <v/>
      </c>
      <c r="M35" s="13"/>
      <c r="N35" s="12"/>
      <c r="O35" s="15"/>
      <c r="P35" s="13"/>
      <c r="Q35" s="18"/>
      <c r="R35" s="19" t="str">
        <f aca="false">IF(OR(B35="",I35&lt;&gt;"No"),"",IF(M35="Yes",IF(OR(O35&lt;&gt;"",H35="Credited"),"Done","Check for credit"),IF(L35&gt;0,"Rate this lead in LSA","30-day window passed")))</f>
        <v/>
      </c>
      <c r="S35" s="6"/>
    </row>
    <row r="36" customFormat="false" ht="15" hidden="false" customHeight="false" outlineLevel="0" collapsed="false">
      <c r="B36" s="12"/>
      <c r="C36" s="13"/>
      <c r="D36" s="6"/>
      <c r="E36" s="6"/>
      <c r="F36" s="14"/>
      <c r="G36" s="15"/>
      <c r="H36" s="13"/>
      <c r="I36" s="13"/>
      <c r="J36" s="6"/>
      <c r="K36" s="16" t="str">
        <f aca="false">IF(B36="","",B36+30)</f>
        <v/>
      </c>
      <c r="L36" s="17" t="str">
        <f aca="true">IF(B36="","",MAX(0,K36-TODAY()))</f>
        <v/>
      </c>
      <c r="M36" s="13"/>
      <c r="N36" s="12"/>
      <c r="O36" s="15"/>
      <c r="P36" s="13"/>
      <c r="Q36" s="18"/>
      <c r="R36" s="19" t="str">
        <f aca="false">IF(OR(B36="",I36&lt;&gt;"No"),"",IF(M36="Yes",IF(OR(O36&lt;&gt;"",H36="Credited"),"Done","Check for credit"),IF(L36&gt;0,"Rate this lead in LSA","30-day window passed")))</f>
        <v/>
      </c>
      <c r="S36" s="6"/>
    </row>
    <row r="37" customFormat="false" ht="15" hidden="false" customHeight="false" outlineLevel="0" collapsed="false">
      <c r="B37" s="12"/>
      <c r="C37" s="13"/>
      <c r="D37" s="6"/>
      <c r="E37" s="6"/>
      <c r="F37" s="14"/>
      <c r="G37" s="15"/>
      <c r="H37" s="13"/>
      <c r="I37" s="13"/>
      <c r="J37" s="6"/>
      <c r="K37" s="16" t="str">
        <f aca="false">IF(B37="","",B37+30)</f>
        <v/>
      </c>
      <c r="L37" s="17" t="str">
        <f aca="true">IF(B37="","",MAX(0,K37-TODAY()))</f>
        <v/>
      </c>
      <c r="M37" s="13"/>
      <c r="N37" s="12"/>
      <c r="O37" s="15"/>
      <c r="P37" s="13"/>
      <c r="Q37" s="18"/>
      <c r="R37" s="19" t="str">
        <f aca="false">IF(OR(B37="",I37&lt;&gt;"No"),"",IF(M37="Yes",IF(OR(O37&lt;&gt;"",H37="Credited"),"Done","Check for credit"),IF(L37&gt;0,"Rate this lead in LSA","30-day window passed")))</f>
        <v/>
      </c>
      <c r="S37" s="6"/>
    </row>
    <row r="38" customFormat="false" ht="15" hidden="false" customHeight="false" outlineLevel="0" collapsed="false">
      <c r="B38" s="12"/>
      <c r="C38" s="13"/>
      <c r="D38" s="6"/>
      <c r="E38" s="6"/>
      <c r="F38" s="14"/>
      <c r="G38" s="15"/>
      <c r="H38" s="13"/>
      <c r="I38" s="13"/>
      <c r="J38" s="6"/>
      <c r="K38" s="16" t="str">
        <f aca="false">IF(B38="","",B38+30)</f>
        <v/>
      </c>
      <c r="L38" s="17" t="str">
        <f aca="true">IF(B38="","",MAX(0,K38-TODAY()))</f>
        <v/>
      </c>
      <c r="M38" s="13"/>
      <c r="N38" s="12"/>
      <c r="O38" s="15"/>
      <c r="P38" s="13"/>
      <c r="Q38" s="18"/>
      <c r="R38" s="19" t="str">
        <f aca="false">IF(OR(B38="",I38&lt;&gt;"No"),"",IF(M38="Yes",IF(OR(O38&lt;&gt;"",H38="Credited"),"Done","Check for credit"),IF(L38&gt;0,"Rate this lead in LSA","30-day window passed")))</f>
        <v/>
      </c>
      <c r="S38" s="6"/>
    </row>
    <row r="39" customFormat="false" ht="15" hidden="false" customHeight="false" outlineLevel="0" collapsed="false">
      <c r="B39" s="12"/>
      <c r="C39" s="13"/>
      <c r="D39" s="6"/>
      <c r="E39" s="6"/>
      <c r="F39" s="14"/>
      <c r="G39" s="15"/>
      <c r="H39" s="13"/>
      <c r="I39" s="13"/>
      <c r="J39" s="6"/>
      <c r="K39" s="16" t="str">
        <f aca="false">IF(B39="","",B39+30)</f>
        <v/>
      </c>
      <c r="L39" s="17" t="str">
        <f aca="true">IF(B39="","",MAX(0,K39-TODAY()))</f>
        <v/>
      </c>
      <c r="M39" s="13"/>
      <c r="N39" s="12"/>
      <c r="O39" s="15"/>
      <c r="P39" s="13"/>
      <c r="Q39" s="18"/>
      <c r="R39" s="19" t="str">
        <f aca="false">IF(OR(B39="",I39&lt;&gt;"No"),"",IF(M39="Yes",IF(OR(O39&lt;&gt;"",H39="Credited"),"Done","Check for credit"),IF(L39&gt;0,"Rate this lead in LSA","30-day window passed")))</f>
        <v/>
      </c>
      <c r="S39" s="6"/>
    </row>
    <row r="40" customFormat="false" ht="15" hidden="false" customHeight="false" outlineLevel="0" collapsed="false">
      <c r="B40" s="12"/>
      <c r="C40" s="13"/>
      <c r="D40" s="6"/>
      <c r="E40" s="6"/>
      <c r="F40" s="14"/>
      <c r="G40" s="15"/>
      <c r="H40" s="13"/>
      <c r="I40" s="13"/>
      <c r="J40" s="6"/>
      <c r="K40" s="16" t="str">
        <f aca="false">IF(B40="","",B40+30)</f>
        <v/>
      </c>
      <c r="L40" s="17" t="str">
        <f aca="true">IF(B40="","",MAX(0,K40-TODAY()))</f>
        <v/>
      </c>
      <c r="M40" s="13"/>
      <c r="N40" s="12"/>
      <c r="O40" s="15"/>
      <c r="P40" s="13"/>
      <c r="Q40" s="18"/>
      <c r="R40" s="19" t="str">
        <f aca="false">IF(OR(B40="",I40&lt;&gt;"No"),"",IF(M40="Yes",IF(OR(O40&lt;&gt;"",H40="Credited"),"Done","Check for credit"),IF(L40&gt;0,"Rate this lead in LSA","30-day window passed")))</f>
        <v/>
      </c>
      <c r="S40" s="6"/>
    </row>
    <row r="41" customFormat="false" ht="15" hidden="false" customHeight="false" outlineLevel="0" collapsed="false">
      <c r="B41" s="12"/>
      <c r="C41" s="13"/>
      <c r="D41" s="6"/>
      <c r="E41" s="6"/>
      <c r="F41" s="14"/>
      <c r="G41" s="15"/>
      <c r="H41" s="13"/>
      <c r="I41" s="13"/>
      <c r="J41" s="6"/>
      <c r="K41" s="16" t="str">
        <f aca="false">IF(B41="","",B41+30)</f>
        <v/>
      </c>
      <c r="L41" s="17" t="str">
        <f aca="true">IF(B41="","",MAX(0,K41-TODAY()))</f>
        <v/>
      </c>
      <c r="M41" s="13"/>
      <c r="N41" s="12"/>
      <c r="O41" s="15"/>
      <c r="P41" s="13"/>
      <c r="Q41" s="18"/>
      <c r="R41" s="19" t="str">
        <f aca="false">IF(OR(B41="",I41&lt;&gt;"No"),"",IF(M41="Yes",IF(OR(O41&lt;&gt;"",H41="Credited"),"Done","Check for credit"),IF(L41&gt;0,"Rate this lead in LSA","30-day window passed")))</f>
        <v/>
      </c>
      <c r="S41" s="6"/>
    </row>
    <row r="42" customFormat="false" ht="15" hidden="false" customHeight="false" outlineLevel="0" collapsed="false">
      <c r="B42" s="12"/>
      <c r="C42" s="13"/>
      <c r="D42" s="6"/>
      <c r="E42" s="6"/>
      <c r="F42" s="14"/>
      <c r="G42" s="15"/>
      <c r="H42" s="13"/>
      <c r="I42" s="13"/>
      <c r="J42" s="6"/>
      <c r="K42" s="16" t="str">
        <f aca="false">IF(B42="","",B42+30)</f>
        <v/>
      </c>
      <c r="L42" s="17" t="str">
        <f aca="true">IF(B42="","",MAX(0,K42-TODAY()))</f>
        <v/>
      </c>
      <c r="M42" s="13"/>
      <c r="N42" s="12"/>
      <c r="O42" s="15"/>
      <c r="P42" s="13"/>
      <c r="Q42" s="18"/>
      <c r="R42" s="19" t="str">
        <f aca="false">IF(OR(B42="",I42&lt;&gt;"No"),"",IF(M42="Yes",IF(OR(O42&lt;&gt;"",H42="Credited"),"Done","Check for credit"),IF(L42&gt;0,"Rate this lead in LSA","30-day window passed")))</f>
        <v/>
      </c>
      <c r="S42" s="6"/>
    </row>
    <row r="43" customFormat="false" ht="15" hidden="false" customHeight="false" outlineLevel="0" collapsed="false">
      <c r="B43" s="12"/>
      <c r="C43" s="13"/>
      <c r="D43" s="6"/>
      <c r="E43" s="6"/>
      <c r="F43" s="14"/>
      <c r="G43" s="15"/>
      <c r="H43" s="13"/>
      <c r="I43" s="13"/>
      <c r="J43" s="6"/>
      <c r="K43" s="16" t="str">
        <f aca="false">IF(B43="","",B43+30)</f>
        <v/>
      </c>
      <c r="L43" s="17" t="str">
        <f aca="true">IF(B43="","",MAX(0,K43-TODAY()))</f>
        <v/>
      </c>
      <c r="M43" s="13"/>
      <c r="N43" s="12"/>
      <c r="O43" s="15"/>
      <c r="P43" s="13"/>
      <c r="Q43" s="18"/>
      <c r="R43" s="19" t="str">
        <f aca="false">IF(OR(B43="",I43&lt;&gt;"No"),"",IF(M43="Yes",IF(OR(O43&lt;&gt;"",H43="Credited"),"Done","Check for credit"),IF(L43&gt;0,"Rate this lead in LSA","30-day window passed")))</f>
        <v/>
      </c>
      <c r="S43" s="6"/>
    </row>
    <row r="44" customFormat="false" ht="15" hidden="false" customHeight="false" outlineLevel="0" collapsed="false">
      <c r="B44" s="12"/>
      <c r="C44" s="13"/>
      <c r="D44" s="6"/>
      <c r="E44" s="6"/>
      <c r="F44" s="14"/>
      <c r="G44" s="15"/>
      <c r="H44" s="13"/>
      <c r="I44" s="13"/>
      <c r="J44" s="6"/>
      <c r="K44" s="16" t="str">
        <f aca="false">IF(B44="","",B44+30)</f>
        <v/>
      </c>
      <c r="L44" s="17" t="str">
        <f aca="true">IF(B44="","",MAX(0,K44-TODAY()))</f>
        <v/>
      </c>
      <c r="M44" s="13"/>
      <c r="N44" s="12"/>
      <c r="O44" s="15"/>
      <c r="P44" s="13"/>
      <c r="Q44" s="18"/>
      <c r="R44" s="19" t="str">
        <f aca="false">IF(OR(B44="",I44&lt;&gt;"No"),"",IF(M44="Yes",IF(OR(O44&lt;&gt;"",H44="Credited"),"Done","Check for credit"),IF(L44&gt;0,"Rate this lead in LSA","30-day window passed")))</f>
        <v/>
      </c>
      <c r="S44" s="6"/>
    </row>
    <row r="45" customFormat="false" ht="15" hidden="false" customHeight="false" outlineLevel="0" collapsed="false">
      <c r="B45" s="12"/>
      <c r="C45" s="13"/>
      <c r="D45" s="6"/>
      <c r="E45" s="6"/>
      <c r="F45" s="14"/>
      <c r="G45" s="15"/>
      <c r="H45" s="13"/>
      <c r="I45" s="13"/>
      <c r="J45" s="6"/>
      <c r="K45" s="16" t="str">
        <f aca="false">IF(B45="","",B45+30)</f>
        <v/>
      </c>
      <c r="L45" s="17" t="str">
        <f aca="true">IF(B45="","",MAX(0,K45-TODAY()))</f>
        <v/>
      </c>
      <c r="M45" s="13"/>
      <c r="N45" s="12"/>
      <c r="O45" s="15"/>
      <c r="P45" s="13"/>
      <c r="Q45" s="18"/>
      <c r="R45" s="19" t="str">
        <f aca="false">IF(OR(B45="",I45&lt;&gt;"No"),"",IF(M45="Yes",IF(OR(O45&lt;&gt;"",H45="Credited"),"Done","Check for credit"),IF(L45&gt;0,"Rate this lead in LSA","30-day window passed")))</f>
        <v/>
      </c>
      <c r="S45" s="6"/>
    </row>
    <row r="46" customFormat="false" ht="15" hidden="false" customHeight="false" outlineLevel="0" collapsed="false">
      <c r="B46" s="12"/>
      <c r="C46" s="13"/>
      <c r="D46" s="6"/>
      <c r="E46" s="6"/>
      <c r="F46" s="14"/>
      <c r="G46" s="15"/>
      <c r="H46" s="13"/>
      <c r="I46" s="13"/>
      <c r="J46" s="6"/>
      <c r="K46" s="16" t="str">
        <f aca="false">IF(B46="","",B46+30)</f>
        <v/>
      </c>
      <c r="L46" s="17" t="str">
        <f aca="true">IF(B46="","",MAX(0,K46-TODAY()))</f>
        <v/>
      </c>
      <c r="M46" s="13"/>
      <c r="N46" s="12"/>
      <c r="O46" s="15"/>
      <c r="P46" s="13"/>
      <c r="Q46" s="18"/>
      <c r="R46" s="19" t="str">
        <f aca="false">IF(OR(B46="",I46&lt;&gt;"No"),"",IF(M46="Yes",IF(OR(O46&lt;&gt;"",H46="Credited"),"Done","Check for credit"),IF(L46&gt;0,"Rate this lead in LSA","30-day window passed")))</f>
        <v/>
      </c>
      <c r="S46" s="6"/>
    </row>
    <row r="47" customFormat="false" ht="15" hidden="false" customHeight="false" outlineLevel="0" collapsed="false">
      <c r="B47" s="12"/>
      <c r="C47" s="13"/>
      <c r="D47" s="6"/>
      <c r="E47" s="6"/>
      <c r="F47" s="14"/>
      <c r="G47" s="15"/>
      <c r="H47" s="13"/>
      <c r="I47" s="13"/>
      <c r="J47" s="6"/>
      <c r="K47" s="16" t="str">
        <f aca="false">IF(B47="","",B47+30)</f>
        <v/>
      </c>
      <c r="L47" s="17" t="str">
        <f aca="true">IF(B47="","",MAX(0,K47-TODAY()))</f>
        <v/>
      </c>
      <c r="M47" s="13"/>
      <c r="N47" s="12"/>
      <c r="O47" s="15"/>
      <c r="P47" s="13"/>
      <c r="Q47" s="18"/>
      <c r="R47" s="19" t="str">
        <f aca="false">IF(OR(B47="",I47&lt;&gt;"No"),"",IF(M47="Yes",IF(OR(O47&lt;&gt;"",H47="Credited"),"Done","Check for credit"),IF(L47&gt;0,"Rate this lead in LSA","30-day window passed")))</f>
        <v/>
      </c>
      <c r="S47" s="6"/>
    </row>
    <row r="48" customFormat="false" ht="15" hidden="false" customHeight="false" outlineLevel="0" collapsed="false">
      <c r="B48" s="12"/>
      <c r="C48" s="13"/>
      <c r="D48" s="6"/>
      <c r="E48" s="6"/>
      <c r="F48" s="14"/>
      <c r="G48" s="15"/>
      <c r="H48" s="13"/>
      <c r="I48" s="13"/>
      <c r="J48" s="6"/>
      <c r="K48" s="16" t="str">
        <f aca="false">IF(B48="","",B48+30)</f>
        <v/>
      </c>
      <c r="L48" s="17" t="str">
        <f aca="true">IF(B48="","",MAX(0,K48-TODAY()))</f>
        <v/>
      </c>
      <c r="M48" s="13"/>
      <c r="N48" s="12"/>
      <c r="O48" s="15"/>
      <c r="P48" s="13"/>
      <c r="Q48" s="18"/>
      <c r="R48" s="19" t="str">
        <f aca="false">IF(OR(B48="",I48&lt;&gt;"No"),"",IF(M48="Yes",IF(OR(O48&lt;&gt;"",H48="Credited"),"Done","Check for credit"),IF(L48&gt;0,"Rate this lead in LSA","30-day window passed")))</f>
        <v/>
      </c>
      <c r="S48" s="6"/>
    </row>
    <row r="49" customFormat="false" ht="15" hidden="false" customHeight="false" outlineLevel="0" collapsed="false">
      <c r="B49" s="12"/>
      <c r="C49" s="13"/>
      <c r="D49" s="6"/>
      <c r="E49" s="6"/>
      <c r="F49" s="14"/>
      <c r="G49" s="15"/>
      <c r="H49" s="13"/>
      <c r="I49" s="13"/>
      <c r="J49" s="6"/>
      <c r="K49" s="16" t="str">
        <f aca="false">IF(B49="","",B49+30)</f>
        <v/>
      </c>
      <c r="L49" s="17" t="str">
        <f aca="true">IF(B49="","",MAX(0,K49-TODAY()))</f>
        <v/>
      </c>
      <c r="M49" s="13"/>
      <c r="N49" s="12"/>
      <c r="O49" s="15"/>
      <c r="P49" s="13"/>
      <c r="Q49" s="18"/>
      <c r="R49" s="19" t="str">
        <f aca="false">IF(OR(B49="",I49&lt;&gt;"No"),"",IF(M49="Yes",IF(OR(O49&lt;&gt;"",H49="Credited"),"Done","Check for credit"),IF(L49&gt;0,"Rate this lead in LSA","30-day window passed")))</f>
        <v/>
      </c>
      <c r="S49" s="6"/>
    </row>
    <row r="50" customFormat="false" ht="15" hidden="false" customHeight="false" outlineLevel="0" collapsed="false">
      <c r="B50" s="12"/>
      <c r="C50" s="13"/>
      <c r="D50" s="6"/>
      <c r="E50" s="6"/>
      <c r="F50" s="14"/>
      <c r="G50" s="15"/>
      <c r="H50" s="13"/>
      <c r="I50" s="13"/>
      <c r="J50" s="6"/>
      <c r="K50" s="16" t="str">
        <f aca="false">IF(B50="","",B50+30)</f>
        <v/>
      </c>
      <c r="L50" s="17" t="str">
        <f aca="true">IF(B50="","",MAX(0,K50-TODAY()))</f>
        <v/>
      </c>
      <c r="M50" s="13"/>
      <c r="N50" s="12"/>
      <c r="O50" s="15"/>
      <c r="P50" s="13"/>
      <c r="Q50" s="18"/>
      <c r="R50" s="19" t="str">
        <f aca="false">IF(OR(B50="",I50&lt;&gt;"No"),"",IF(M50="Yes",IF(OR(O50&lt;&gt;"",H50="Credited"),"Done","Check for credit"),IF(L50&gt;0,"Rate this lead in LSA","30-day window passed")))</f>
        <v/>
      </c>
      <c r="S50" s="6"/>
    </row>
    <row r="51" customFormat="false" ht="15" hidden="false" customHeight="false" outlineLevel="0" collapsed="false">
      <c r="B51" s="12"/>
      <c r="C51" s="13"/>
      <c r="D51" s="6"/>
      <c r="E51" s="6"/>
      <c r="F51" s="14"/>
      <c r="G51" s="15"/>
      <c r="H51" s="13"/>
      <c r="I51" s="13"/>
      <c r="J51" s="6"/>
      <c r="K51" s="16" t="str">
        <f aca="false">IF(B51="","",B51+30)</f>
        <v/>
      </c>
      <c r="L51" s="17" t="str">
        <f aca="true">IF(B51="","",MAX(0,K51-TODAY()))</f>
        <v/>
      </c>
      <c r="M51" s="13"/>
      <c r="N51" s="12"/>
      <c r="O51" s="15"/>
      <c r="P51" s="13"/>
      <c r="Q51" s="18"/>
      <c r="R51" s="19" t="str">
        <f aca="false">IF(OR(B51="",I51&lt;&gt;"No"),"",IF(M51="Yes",IF(OR(O51&lt;&gt;"",H51="Credited"),"Done","Check for credit"),IF(L51&gt;0,"Rate this lead in LSA","30-day window passed")))</f>
        <v/>
      </c>
      <c r="S51" s="6"/>
    </row>
    <row r="52" customFormat="false" ht="15" hidden="false" customHeight="false" outlineLevel="0" collapsed="false">
      <c r="B52" s="12"/>
      <c r="C52" s="13"/>
      <c r="D52" s="6"/>
      <c r="E52" s="6"/>
      <c r="F52" s="14"/>
      <c r="G52" s="15"/>
      <c r="H52" s="13"/>
      <c r="I52" s="13"/>
      <c r="J52" s="6"/>
      <c r="K52" s="16" t="str">
        <f aca="false">IF(B52="","",B52+30)</f>
        <v/>
      </c>
      <c r="L52" s="17" t="str">
        <f aca="true">IF(B52="","",MAX(0,K52-TODAY()))</f>
        <v/>
      </c>
      <c r="M52" s="13"/>
      <c r="N52" s="12"/>
      <c r="O52" s="15"/>
      <c r="P52" s="13"/>
      <c r="Q52" s="18"/>
      <c r="R52" s="19" t="str">
        <f aca="false">IF(OR(B52="",I52&lt;&gt;"No"),"",IF(M52="Yes",IF(OR(O52&lt;&gt;"",H52="Credited"),"Done","Check for credit"),IF(L52&gt;0,"Rate this lead in LSA","30-day window passed")))</f>
        <v/>
      </c>
      <c r="S52" s="6"/>
    </row>
    <row r="53" customFormat="false" ht="15" hidden="false" customHeight="false" outlineLevel="0" collapsed="false">
      <c r="B53" s="12"/>
      <c r="C53" s="13"/>
      <c r="D53" s="6"/>
      <c r="E53" s="6"/>
      <c r="F53" s="14"/>
      <c r="G53" s="15"/>
      <c r="H53" s="13"/>
      <c r="I53" s="13"/>
      <c r="J53" s="6"/>
      <c r="K53" s="16" t="str">
        <f aca="false">IF(B53="","",B53+30)</f>
        <v/>
      </c>
      <c r="L53" s="17" t="str">
        <f aca="true">IF(B53="","",MAX(0,K53-TODAY()))</f>
        <v/>
      </c>
      <c r="M53" s="13"/>
      <c r="N53" s="12"/>
      <c r="O53" s="15"/>
      <c r="P53" s="13"/>
      <c r="Q53" s="18"/>
      <c r="R53" s="19" t="str">
        <f aca="false">IF(OR(B53="",I53&lt;&gt;"No"),"",IF(M53="Yes",IF(OR(O53&lt;&gt;"",H53="Credited"),"Done","Check for credit"),IF(L53&gt;0,"Rate this lead in LSA","30-day window passed")))</f>
        <v/>
      </c>
      <c r="S53" s="6"/>
    </row>
    <row r="54" customFormat="false" ht="15" hidden="false" customHeight="false" outlineLevel="0" collapsed="false">
      <c r="B54" s="12"/>
      <c r="C54" s="13"/>
      <c r="D54" s="6"/>
      <c r="E54" s="6"/>
      <c r="F54" s="14"/>
      <c r="G54" s="15"/>
      <c r="H54" s="13"/>
      <c r="I54" s="13"/>
      <c r="J54" s="6"/>
      <c r="K54" s="16" t="str">
        <f aca="false">IF(B54="","",B54+30)</f>
        <v/>
      </c>
      <c r="L54" s="17" t="str">
        <f aca="true">IF(B54="","",MAX(0,K54-TODAY()))</f>
        <v/>
      </c>
      <c r="M54" s="13"/>
      <c r="N54" s="12"/>
      <c r="O54" s="15"/>
      <c r="P54" s="13"/>
      <c r="Q54" s="18"/>
      <c r="R54" s="19" t="str">
        <f aca="false">IF(OR(B54="",I54&lt;&gt;"No"),"",IF(M54="Yes",IF(OR(O54&lt;&gt;"",H54="Credited"),"Done","Check for credit"),IF(L54&gt;0,"Rate this lead in LSA","30-day window passed")))</f>
        <v/>
      </c>
      <c r="S54" s="6"/>
    </row>
    <row r="55" customFormat="false" ht="15" hidden="false" customHeight="false" outlineLevel="0" collapsed="false">
      <c r="B55" s="12"/>
      <c r="C55" s="13"/>
      <c r="D55" s="6"/>
      <c r="E55" s="6"/>
      <c r="F55" s="14"/>
      <c r="G55" s="15"/>
      <c r="H55" s="13"/>
      <c r="I55" s="13"/>
      <c r="J55" s="6"/>
      <c r="K55" s="16" t="str">
        <f aca="false">IF(B55="","",B55+30)</f>
        <v/>
      </c>
      <c r="L55" s="17" t="str">
        <f aca="true">IF(B55="","",MAX(0,K55-TODAY()))</f>
        <v/>
      </c>
      <c r="M55" s="13"/>
      <c r="N55" s="12"/>
      <c r="O55" s="15"/>
      <c r="P55" s="13"/>
      <c r="Q55" s="18"/>
      <c r="R55" s="19" t="str">
        <f aca="false">IF(OR(B55="",I55&lt;&gt;"No"),"",IF(M55="Yes",IF(OR(O55&lt;&gt;"",H55="Credited"),"Done","Check for credit"),IF(L55&gt;0,"Rate this lead in LSA","30-day window passed")))</f>
        <v/>
      </c>
      <c r="S55" s="6"/>
    </row>
    <row r="56" customFormat="false" ht="15" hidden="false" customHeight="false" outlineLevel="0" collapsed="false">
      <c r="B56" s="12"/>
      <c r="C56" s="13"/>
      <c r="D56" s="6"/>
      <c r="E56" s="6"/>
      <c r="F56" s="14"/>
      <c r="G56" s="15"/>
      <c r="H56" s="13"/>
      <c r="I56" s="13"/>
      <c r="J56" s="6"/>
      <c r="K56" s="16" t="str">
        <f aca="false">IF(B56="","",B56+30)</f>
        <v/>
      </c>
      <c r="L56" s="17" t="str">
        <f aca="true">IF(B56="","",MAX(0,K56-TODAY()))</f>
        <v/>
      </c>
      <c r="M56" s="13"/>
      <c r="N56" s="12"/>
      <c r="O56" s="15"/>
      <c r="P56" s="13"/>
      <c r="Q56" s="18"/>
      <c r="R56" s="19" t="str">
        <f aca="false">IF(OR(B56="",I56&lt;&gt;"No"),"",IF(M56="Yes",IF(OR(O56&lt;&gt;"",H56="Credited"),"Done","Check for credit"),IF(L56&gt;0,"Rate this lead in LSA","30-day window passed")))</f>
        <v/>
      </c>
      <c r="S56" s="6"/>
    </row>
    <row r="57" customFormat="false" ht="15" hidden="false" customHeight="false" outlineLevel="0" collapsed="false">
      <c r="B57" s="12"/>
      <c r="C57" s="13"/>
      <c r="D57" s="6"/>
      <c r="E57" s="6"/>
      <c r="F57" s="14"/>
      <c r="G57" s="15"/>
      <c r="H57" s="13"/>
      <c r="I57" s="13"/>
      <c r="J57" s="6"/>
      <c r="K57" s="16" t="str">
        <f aca="false">IF(B57="","",B57+30)</f>
        <v/>
      </c>
      <c r="L57" s="17" t="str">
        <f aca="true">IF(B57="","",MAX(0,K57-TODAY()))</f>
        <v/>
      </c>
      <c r="M57" s="13"/>
      <c r="N57" s="12"/>
      <c r="O57" s="15"/>
      <c r="P57" s="13"/>
      <c r="Q57" s="18"/>
      <c r="R57" s="19" t="str">
        <f aca="false">IF(OR(B57="",I57&lt;&gt;"No"),"",IF(M57="Yes",IF(OR(O57&lt;&gt;"",H57="Credited"),"Done","Check for credit"),IF(L57&gt;0,"Rate this lead in LSA","30-day window passed")))</f>
        <v/>
      </c>
      <c r="S57" s="6"/>
    </row>
    <row r="58" customFormat="false" ht="15" hidden="false" customHeight="false" outlineLevel="0" collapsed="false">
      <c r="B58" s="12"/>
      <c r="C58" s="13"/>
      <c r="D58" s="6"/>
      <c r="E58" s="6"/>
      <c r="F58" s="14"/>
      <c r="G58" s="15"/>
      <c r="H58" s="13"/>
      <c r="I58" s="13"/>
      <c r="J58" s="6"/>
      <c r="K58" s="16" t="str">
        <f aca="false">IF(B58="","",B58+30)</f>
        <v/>
      </c>
      <c r="L58" s="17" t="str">
        <f aca="true">IF(B58="","",MAX(0,K58-TODAY()))</f>
        <v/>
      </c>
      <c r="M58" s="13"/>
      <c r="N58" s="12"/>
      <c r="O58" s="15"/>
      <c r="P58" s="13"/>
      <c r="Q58" s="18"/>
      <c r="R58" s="19" t="str">
        <f aca="false">IF(OR(B58="",I58&lt;&gt;"No"),"",IF(M58="Yes",IF(OR(O58&lt;&gt;"",H58="Credited"),"Done","Check for credit"),IF(L58&gt;0,"Rate this lead in LSA","30-day window passed")))</f>
        <v/>
      </c>
      <c r="S58" s="6"/>
    </row>
    <row r="59" customFormat="false" ht="15" hidden="false" customHeight="false" outlineLevel="0" collapsed="false">
      <c r="B59" s="12"/>
      <c r="C59" s="13"/>
      <c r="D59" s="6"/>
      <c r="E59" s="6"/>
      <c r="F59" s="14"/>
      <c r="G59" s="15"/>
      <c r="H59" s="13"/>
      <c r="I59" s="13"/>
      <c r="J59" s="6"/>
      <c r="K59" s="16" t="str">
        <f aca="false">IF(B59="","",B59+30)</f>
        <v/>
      </c>
      <c r="L59" s="17" t="str">
        <f aca="true">IF(B59="","",MAX(0,K59-TODAY()))</f>
        <v/>
      </c>
      <c r="M59" s="13"/>
      <c r="N59" s="12"/>
      <c r="O59" s="15"/>
      <c r="P59" s="13"/>
      <c r="Q59" s="18"/>
      <c r="R59" s="19" t="str">
        <f aca="false">IF(OR(B59="",I59&lt;&gt;"No"),"",IF(M59="Yes",IF(OR(O59&lt;&gt;"",H59="Credited"),"Done","Check for credit"),IF(L59&gt;0,"Rate this lead in LSA","30-day window passed")))</f>
        <v/>
      </c>
      <c r="S59" s="6"/>
    </row>
    <row r="60" customFormat="false" ht="15" hidden="false" customHeight="false" outlineLevel="0" collapsed="false">
      <c r="B60" s="12"/>
      <c r="C60" s="13"/>
      <c r="D60" s="6"/>
      <c r="E60" s="6"/>
      <c r="F60" s="14"/>
      <c r="G60" s="15"/>
      <c r="H60" s="13"/>
      <c r="I60" s="13"/>
      <c r="J60" s="6"/>
      <c r="K60" s="16" t="str">
        <f aca="false">IF(B60="","",B60+30)</f>
        <v/>
      </c>
      <c r="L60" s="17" t="str">
        <f aca="true">IF(B60="","",MAX(0,K60-TODAY()))</f>
        <v/>
      </c>
      <c r="M60" s="13"/>
      <c r="N60" s="12"/>
      <c r="O60" s="15"/>
      <c r="P60" s="13"/>
      <c r="Q60" s="18"/>
      <c r="R60" s="19" t="str">
        <f aca="false">IF(OR(B60="",I60&lt;&gt;"No"),"",IF(M60="Yes",IF(OR(O60&lt;&gt;"",H60="Credited"),"Done","Check for credit"),IF(L60&gt;0,"Rate this lead in LSA","30-day window passed")))</f>
        <v/>
      </c>
      <c r="S60" s="6"/>
    </row>
    <row r="61" customFormat="false" ht="15" hidden="false" customHeight="false" outlineLevel="0" collapsed="false">
      <c r="B61" s="12"/>
      <c r="C61" s="13"/>
      <c r="D61" s="6"/>
      <c r="E61" s="6"/>
      <c r="F61" s="14"/>
      <c r="G61" s="15"/>
      <c r="H61" s="13"/>
      <c r="I61" s="13"/>
      <c r="J61" s="6"/>
      <c r="K61" s="16" t="str">
        <f aca="false">IF(B61="","",B61+30)</f>
        <v/>
      </c>
      <c r="L61" s="17" t="str">
        <f aca="true">IF(B61="","",MAX(0,K61-TODAY()))</f>
        <v/>
      </c>
      <c r="M61" s="13"/>
      <c r="N61" s="12"/>
      <c r="O61" s="15"/>
      <c r="P61" s="13"/>
      <c r="Q61" s="18"/>
      <c r="R61" s="19" t="str">
        <f aca="false">IF(OR(B61="",I61&lt;&gt;"No"),"",IF(M61="Yes",IF(OR(O61&lt;&gt;"",H61="Credited"),"Done","Check for credit"),IF(L61&gt;0,"Rate this lead in LSA","30-day window passed")))</f>
        <v/>
      </c>
      <c r="S61" s="6"/>
    </row>
    <row r="62" customFormat="false" ht="15" hidden="false" customHeight="false" outlineLevel="0" collapsed="false">
      <c r="B62" s="12"/>
      <c r="C62" s="13"/>
      <c r="D62" s="6"/>
      <c r="E62" s="6"/>
      <c r="F62" s="14"/>
      <c r="G62" s="15"/>
      <c r="H62" s="13"/>
      <c r="I62" s="13"/>
      <c r="J62" s="6"/>
      <c r="K62" s="16" t="str">
        <f aca="false">IF(B62="","",B62+30)</f>
        <v/>
      </c>
      <c r="L62" s="17" t="str">
        <f aca="true">IF(B62="","",MAX(0,K62-TODAY()))</f>
        <v/>
      </c>
      <c r="M62" s="13"/>
      <c r="N62" s="12"/>
      <c r="O62" s="15"/>
      <c r="P62" s="13"/>
      <c r="Q62" s="18"/>
      <c r="R62" s="19" t="str">
        <f aca="false">IF(OR(B62="",I62&lt;&gt;"No"),"",IF(M62="Yes",IF(OR(O62&lt;&gt;"",H62="Credited"),"Done","Check for credit"),IF(L62&gt;0,"Rate this lead in LSA","30-day window passed")))</f>
        <v/>
      </c>
      <c r="S62" s="6"/>
    </row>
    <row r="63" customFormat="false" ht="15" hidden="false" customHeight="false" outlineLevel="0" collapsed="false">
      <c r="B63" s="12"/>
      <c r="C63" s="13"/>
      <c r="D63" s="6"/>
      <c r="E63" s="6"/>
      <c r="F63" s="14"/>
      <c r="G63" s="15"/>
      <c r="H63" s="13"/>
      <c r="I63" s="13"/>
      <c r="J63" s="6"/>
      <c r="K63" s="16" t="str">
        <f aca="false">IF(B63="","",B63+30)</f>
        <v/>
      </c>
      <c r="L63" s="17" t="str">
        <f aca="true">IF(B63="","",MAX(0,K63-TODAY()))</f>
        <v/>
      </c>
      <c r="M63" s="13"/>
      <c r="N63" s="12"/>
      <c r="O63" s="15"/>
      <c r="P63" s="13"/>
      <c r="Q63" s="18"/>
      <c r="R63" s="19" t="str">
        <f aca="false">IF(OR(B63="",I63&lt;&gt;"No"),"",IF(M63="Yes",IF(OR(O63&lt;&gt;"",H63="Credited"),"Done","Check for credit"),IF(L63&gt;0,"Rate this lead in LSA","30-day window passed")))</f>
        <v/>
      </c>
      <c r="S63" s="6"/>
    </row>
    <row r="64" customFormat="false" ht="15" hidden="false" customHeight="false" outlineLevel="0" collapsed="false">
      <c r="B64" s="12"/>
      <c r="C64" s="13"/>
      <c r="D64" s="6"/>
      <c r="E64" s="6"/>
      <c r="F64" s="14"/>
      <c r="G64" s="15"/>
      <c r="H64" s="13"/>
      <c r="I64" s="13"/>
      <c r="J64" s="6"/>
      <c r="K64" s="16" t="str">
        <f aca="false">IF(B64="","",B64+30)</f>
        <v/>
      </c>
      <c r="L64" s="17" t="str">
        <f aca="true">IF(B64="","",MAX(0,K64-TODAY()))</f>
        <v/>
      </c>
      <c r="M64" s="13"/>
      <c r="N64" s="12"/>
      <c r="O64" s="15"/>
      <c r="P64" s="13"/>
      <c r="Q64" s="18"/>
      <c r="R64" s="19" t="str">
        <f aca="false">IF(OR(B64="",I64&lt;&gt;"No"),"",IF(M64="Yes",IF(OR(O64&lt;&gt;"",H64="Credited"),"Done","Check for credit"),IF(L64&gt;0,"Rate this lead in LSA","30-day window passed")))</f>
        <v/>
      </c>
      <c r="S64" s="6"/>
    </row>
    <row r="65" customFormat="false" ht="15" hidden="false" customHeight="false" outlineLevel="0" collapsed="false">
      <c r="B65" s="12"/>
      <c r="C65" s="13"/>
      <c r="D65" s="6"/>
      <c r="E65" s="6"/>
      <c r="F65" s="14"/>
      <c r="G65" s="15"/>
      <c r="H65" s="13"/>
      <c r="I65" s="13"/>
      <c r="J65" s="6"/>
      <c r="K65" s="16" t="str">
        <f aca="false">IF(B65="","",B65+30)</f>
        <v/>
      </c>
      <c r="L65" s="17" t="str">
        <f aca="true">IF(B65="","",MAX(0,K65-TODAY()))</f>
        <v/>
      </c>
      <c r="M65" s="13"/>
      <c r="N65" s="12"/>
      <c r="O65" s="15"/>
      <c r="P65" s="13"/>
      <c r="Q65" s="18"/>
      <c r="R65" s="19" t="str">
        <f aca="false">IF(OR(B65="",I65&lt;&gt;"No"),"",IF(M65="Yes",IF(OR(O65&lt;&gt;"",H65="Credited"),"Done","Check for credit"),IF(L65&gt;0,"Rate this lead in LSA","30-day window passed")))</f>
        <v/>
      </c>
      <c r="S65" s="6"/>
    </row>
    <row r="66" customFormat="false" ht="15" hidden="false" customHeight="false" outlineLevel="0" collapsed="false">
      <c r="B66" s="12"/>
      <c r="C66" s="13"/>
      <c r="D66" s="6"/>
      <c r="E66" s="6"/>
      <c r="F66" s="14"/>
      <c r="G66" s="15"/>
      <c r="H66" s="13"/>
      <c r="I66" s="13"/>
      <c r="J66" s="6"/>
      <c r="K66" s="16" t="str">
        <f aca="false">IF(B66="","",B66+30)</f>
        <v/>
      </c>
      <c r="L66" s="17" t="str">
        <f aca="true">IF(B66="","",MAX(0,K66-TODAY()))</f>
        <v/>
      </c>
      <c r="M66" s="13"/>
      <c r="N66" s="12"/>
      <c r="O66" s="15"/>
      <c r="P66" s="13"/>
      <c r="Q66" s="18"/>
      <c r="R66" s="19" t="str">
        <f aca="false">IF(OR(B66="",I66&lt;&gt;"No"),"",IF(M66="Yes",IF(OR(O66&lt;&gt;"",H66="Credited"),"Done","Check for credit"),IF(L66&gt;0,"Rate this lead in LSA","30-day window passed")))</f>
        <v/>
      </c>
      <c r="S66" s="6"/>
    </row>
    <row r="67" customFormat="false" ht="15" hidden="false" customHeight="false" outlineLevel="0" collapsed="false">
      <c r="B67" s="12"/>
      <c r="C67" s="13"/>
      <c r="D67" s="6"/>
      <c r="E67" s="6"/>
      <c r="F67" s="14"/>
      <c r="G67" s="15"/>
      <c r="H67" s="13"/>
      <c r="I67" s="13"/>
      <c r="J67" s="6"/>
      <c r="K67" s="16" t="str">
        <f aca="false">IF(B67="","",B67+30)</f>
        <v/>
      </c>
      <c r="L67" s="17" t="str">
        <f aca="true">IF(B67="","",MAX(0,K67-TODAY()))</f>
        <v/>
      </c>
      <c r="M67" s="13"/>
      <c r="N67" s="12"/>
      <c r="O67" s="15"/>
      <c r="P67" s="13"/>
      <c r="Q67" s="18"/>
      <c r="R67" s="19" t="str">
        <f aca="false">IF(OR(B67="",I67&lt;&gt;"No"),"",IF(M67="Yes",IF(OR(O67&lt;&gt;"",H67="Credited"),"Done","Check for credit"),IF(L67&gt;0,"Rate this lead in LSA","30-day window passed")))</f>
        <v/>
      </c>
      <c r="S67" s="6"/>
    </row>
    <row r="68" customFormat="false" ht="15" hidden="false" customHeight="false" outlineLevel="0" collapsed="false">
      <c r="B68" s="12"/>
      <c r="C68" s="13"/>
      <c r="D68" s="6"/>
      <c r="E68" s="6"/>
      <c r="F68" s="14"/>
      <c r="G68" s="15"/>
      <c r="H68" s="13"/>
      <c r="I68" s="13"/>
      <c r="J68" s="6"/>
      <c r="K68" s="16" t="str">
        <f aca="false">IF(B68="","",B68+30)</f>
        <v/>
      </c>
      <c r="L68" s="17" t="str">
        <f aca="true">IF(B68="","",MAX(0,K68-TODAY()))</f>
        <v/>
      </c>
      <c r="M68" s="13"/>
      <c r="N68" s="12"/>
      <c r="O68" s="15"/>
      <c r="P68" s="13"/>
      <c r="Q68" s="18"/>
      <c r="R68" s="19" t="str">
        <f aca="false">IF(OR(B68="",I68&lt;&gt;"No"),"",IF(M68="Yes",IF(OR(O68&lt;&gt;"",H68="Credited"),"Done","Check for credit"),IF(L68&gt;0,"Rate this lead in LSA","30-day window passed")))</f>
        <v/>
      </c>
      <c r="S68" s="6"/>
    </row>
    <row r="69" customFormat="false" ht="15" hidden="false" customHeight="false" outlineLevel="0" collapsed="false">
      <c r="B69" s="12"/>
      <c r="C69" s="13"/>
      <c r="D69" s="6"/>
      <c r="E69" s="6"/>
      <c r="F69" s="14"/>
      <c r="G69" s="15"/>
      <c r="H69" s="13"/>
      <c r="I69" s="13"/>
      <c r="J69" s="6"/>
      <c r="K69" s="16" t="str">
        <f aca="false">IF(B69="","",B69+30)</f>
        <v/>
      </c>
      <c r="L69" s="17" t="str">
        <f aca="true">IF(B69="","",MAX(0,K69-TODAY()))</f>
        <v/>
      </c>
      <c r="M69" s="13"/>
      <c r="N69" s="12"/>
      <c r="O69" s="15"/>
      <c r="P69" s="13"/>
      <c r="Q69" s="18"/>
      <c r="R69" s="19" t="str">
        <f aca="false">IF(OR(B69="",I69&lt;&gt;"No"),"",IF(M69="Yes",IF(OR(O69&lt;&gt;"",H69="Credited"),"Done","Check for credit"),IF(L69&gt;0,"Rate this lead in LSA","30-day window passed")))</f>
        <v/>
      </c>
      <c r="S69" s="6"/>
    </row>
    <row r="70" customFormat="false" ht="15" hidden="false" customHeight="false" outlineLevel="0" collapsed="false">
      <c r="B70" s="12"/>
      <c r="C70" s="13"/>
      <c r="D70" s="6"/>
      <c r="E70" s="6"/>
      <c r="F70" s="14"/>
      <c r="G70" s="15"/>
      <c r="H70" s="13"/>
      <c r="I70" s="13"/>
      <c r="J70" s="6"/>
      <c r="K70" s="16" t="str">
        <f aca="false">IF(B70="","",B70+30)</f>
        <v/>
      </c>
      <c r="L70" s="17" t="str">
        <f aca="true">IF(B70="","",MAX(0,K70-TODAY()))</f>
        <v/>
      </c>
      <c r="M70" s="13"/>
      <c r="N70" s="12"/>
      <c r="O70" s="15"/>
      <c r="P70" s="13"/>
      <c r="Q70" s="18"/>
      <c r="R70" s="19" t="str">
        <f aca="false">IF(OR(B70="",I70&lt;&gt;"No"),"",IF(M70="Yes",IF(OR(O70&lt;&gt;"",H70="Credited"),"Done","Check for credit"),IF(L70&gt;0,"Rate this lead in LSA","30-day window passed")))</f>
        <v/>
      </c>
      <c r="S70" s="6"/>
    </row>
    <row r="71" customFormat="false" ht="15" hidden="false" customHeight="false" outlineLevel="0" collapsed="false">
      <c r="B71" s="12"/>
      <c r="C71" s="13"/>
      <c r="D71" s="6"/>
      <c r="E71" s="6"/>
      <c r="F71" s="14"/>
      <c r="G71" s="15"/>
      <c r="H71" s="13"/>
      <c r="I71" s="13"/>
      <c r="J71" s="6"/>
      <c r="K71" s="16" t="str">
        <f aca="false">IF(B71="","",B71+30)</f>
        <v/>
      </c>
      <c r="L71" s="17" t="str">
        <f aca="true">IF(B71="","",MAX(0,K71-TODAY()))</f>
        <v/>
      </c>
      <c r="M71" s="13"/>
      <c r="N71" s="12"/>
      <c r="O71" s="15"/>
      <c r="P71" s="13"/>
      <c r="Q71" s="18"/>
      <c r="R71" s="19" t="str">
        <f aca="false">IF(OR(B71="",I71&lt;&gt;"No"),"",IF(M71="Yes",IF(OR(O71&lt;&gt;"",H71="Credited"),"Done","Check for credit"),IF(L71&gt;0,"Rate this lead in LSA","30-day window passed")))</f>
        <v/>
      </c>
      <c r="S71" s="6"/>
    </row>
    <row r="72" customFormat="false" ht="15" hidden="false" customHeight="false" outlineLevel="0" collapsed="false">
      <c r="B72" s="12"/>
      <c r="C72" s="13"/>
      <c r="D72" s="6"/>
      <c r="E72" s="6"/>
      <c r="F72" s="14"/>
      <c r="G72" s="15"/>
      <c r="H72" s="13"/>
      <c r="I72" s="13"/>
      <c r="J72" s="6"/>
      <c r="K72" s="16" t="str">
        <f aca="false">IF(B72="","",B72+30)</f>
        <v/>
      </c>
      <c r="L72" s="17" t="str">
        <f aca="true">IF(B72="","",MAX(0,K72-TODAY()))</f>
        <v/>
      </c>
      <c r="M72" s="13"/>
      <c r="N72" s="12"/>
      <c r="O72" s="15"/>
      <c r="P72" s="13"/>
      <c r="Q72" s="18"/>
      <c r="R72" s="19" t="str">
        <f aca="false">IF(OR(B72="",I72&lt;&gt;"No"),"",IF(M72="Yes",IF(OR(O72&lt;&gt;"",H72="Credited"),"Done","Check for credit"),IF(L72&gt;0,"Rate this lead in LSA","30-day window passed")))</f>
        <v/>
      </c>
      <c r="S72" s="6"/>
    </row>
    <row r="73" customFormat="false" ht="15" hidden="false" customHeight="false" outlineLevel="0" collapsed="false">
      <c r="B73" s="12"/>
      <c r="C73" s="13"/>
      <c r="D73" s="6"/>
      <c r="E73" s="6"/>
      <c r="F73" s="14"/>
      <c r="G73" s="15"/>
      <c r="H73" s="13"/>
      <c r="I73" s="13"/>
      <c r="J73" s="6"/>
      <c r="K73" s="16" t="str">
        <f aca="false">IF(B73="","",B73+30)</f>
        <v/>
      </c>
      <c r="L73" s="17" t="str">
        <f aca="true">IF(B73="","",MAX(0,K73-TODAY()))</f>
        <v/>
      </c>
      <c r="M73" s="13"/>
      <c r="N73" s="12"/>
      <c r="O73" s="15"/>
      <c r="P73" s="13"/>
      <c r="Q73" s="18"/>
      <c r="R73" s="19" t="str">
        <f aca="false">IF(OR(B73="",I73&lt;&gt;"No"),"",IF(M73="Yes",IF(OR(O73&lt;&gt;"",H73="Credited"),"Done","Check for credit"),IF(L73&gt;0,"Rate this lead in LSA","30-day window passed")))</f>
        <v/>
      </c>
      <c r="S73" s="6"/>
    </row>
    <row r="74" customFormat="false" ht="15" hidden="false" customHeight="false" outlineLevel="0" collapsed="false">
      <c r="B74" s="12"/>
      <c r="C74" s="13"/>
      <c r="D74" s="6"/>
      <c r="E74" s="6"/>
      <c r="F74" s="14"/>
      <c r="G74" s="15"/>
      <c r="H74" s="13"/>
      <c r="I74" s="13"/>
      <c r="J74" s="6"/>
      <c r="K74" s="16" t="str">
        <f aca="false">IF(B74="","",B74+30)</f>
        <v/>
      </c>
      <c r="L74" s="17" t="str">
        <f aca="true">IF(B74="","",MAX(0,K74-TODAY()))</f>
        <v/>
      </c>
      <c r="M74" s="13"/>
      <c r="N74" s="12"/>
      <c r="O74" s="15"/>
      <c r="P74" s="13"/>
      <c r="Q74" s="18"/>
      <c r="R74" s="19" t="str">
        <f aca="false">IF(OR(B74="",I74&lt;&gt;"No"),"",IF(M74="Yes",IF(OR(O74&lt;&gt;"",H74="Credited"),"Done","Check for credit"),IF(L74&gt;0,"Rate this lead in LSA","30-day window passed")))</f>
        <v/>
      </c>
      <c r="S74" s="6"/>
    </row>
    <row r="75" customFormat="false" ht="15" hidden="false" customHeight="false" outlineLevel="0" collapsed="false">
      <c r="B75" s="12"/>
      <c r="C75" s="13"/>
      <c r="D75" s="6"/>
      <c r="E75" s="6"/>
      <c r="F75" s="14"/>
      <c r="G75" s="15"/>
      <c r="H75" s="13"/>
      <c r="I75" s="13"/>
      <c r="J75" s="6"/>
      <c r="K75" s="16" t="str">
        <f aca="false">IF(B75="","",B75+30)</f>
        <v/>
      </c>
      <c r="L75" s="17" t="str">
        <f aca="true">IF(B75="","",MAX(0,K75-TODAY()))</f>
        <v/>
      </c>
      <c r="M75" s="13"/>
      <c r="N75" s="12"/>
      <c r="O75" s="15"/>
      <c r="P75" s="13"/>
      <c r="Q75" s="18"/>
      <c r="R75" s="19" t="str">
        <f aca="false">IF(OR(B75="",I75&lt;&gt;"No"),"",IF(M75="Yes",IF(OR(O75&lt;&gt;"",H75="Credited"),"Done","Check for credit"),IF(L75&gt;0,"Rate this lead in LSA","30-day window passed")))</f>
        <v/>
      </c>
      <c r="S75" s="6"/>
    </row>
    <row r="76" customFormat="false" ht="15" hidden="false" customHeight="false" outlineLevel="0" collapsed="false">
      <c r="B76" s="12"/>
      <c r="C76" s="13"/>
      <c r="D76" s="6"/>
      <c r="E76" s="6"/>
      <c r="F76" s="14"/>
      <c r="G76" s="15"/>
      <c r="H76" s="13"/>
      <c r="I76" s="13"/>
      <c r="J76" s="6"/>
      <c r="K76" s="16" t="str">
        <f aca="false">IF(B76="","",B76+30)</f>
        <v/>
      </c>
      <c r="L76" s="17" t="str">
        <f aca="true">IF(B76="","",MAX(0,K76-TODAY()))</f>
        <v/>
      </c>
      <c r="M76" s="13"/>
      <c r="N76" s="12"/>
      <c r="O76" s="15"/>
      <c r="P76" s="13"/>
      <c r="Q76" s="18"/>
      <c r="R76" s="19" t="str">
        <f aca="false">IF(OR(B76="",I76&lt;&gt;"No"),"",IF(M76="Yes",IF(OR(O76&lt;&gt;"",H76="Credited"),"Done","Check for credit"),IF(L76&gt;0,"Rate this lead in LSA","30-day window passed")))</f>
        <v/>
      </c>
      <c r="S76" s="6"/>
    </row>
    <row r="77" customFormat="false" ht="15" hidden="false" customHeight="false" outlineLevel="0" collapsed="false">
      <c r="B77" s="12"/>
      <c r="C77" s="13"/>
      <c r="D77" s="6"/>
      <c r="E77" s="6"/>
      <c r="F77" s="14"/>
      <c r="G77" s="15"/>
      <c r="H77" s="13"/>
      <c r="I77" s="13"/>
      <c r="J77" s="6"/>
      <c r="K77" s="16" t="str">
        <f aca="false">IF(B77="","",B77+30)</f>
        <v/>
      </c>
      <c r="L77" s="17" t="str">
        <f aca="true">IF(B77="","",MAX(0,K77-TODAY()))</f>
        <v/>
      </c>
      <c r="M77" s="13"/>
      <c r="N77" s="12"/>
      <c r="O77" s="15"/>
      <c r="P77" s="13"/>
      <c r="Q77" s="18"/>
      <c r="R77" s="19" t="str">
        <f aca="false">IF(OR(B77="",I77&lt;&gt;"No"),"",IF(M77="Yes",IF(OR(O77&lt;&gt;"",H77="Credited"),"Done","Check for credit"),IF(L77&gt;0,"Rate this lead in LSA","30-day window passed")))</f>
        <v/>
      </c>
      <c r="S77" s="6"/>
    </row>
    <row r="78" customFormat="false" ht="15" hidden="false" customHeight="false" outlineLevel="0" collapsed="false">
      <c r="B78" s="12"/>
      <c r="C78" s="13"/>
      <c r="D78" s="6"/>
      <c r="E78" s="6"/>
      <c r="F78" s="14"/>
      <c r="G78" s="15"/>
      <c r="H78" s="13"/>
      <c r="I78" s="13"/>
      <c r="J78" s="6"/>
      <c r="K78" s="16" t="str">
        <f aca="false">IF(B78="","",B78+30)</f>
        <v/>
      </c>
      <c r="L78" s="17" t="str">
        <f aca="true">IF(B78="","",MAX(0,K78-TODAY()))</f>
        <v/>
      </c>
      <c r="M78" s="13"/>
      <c r="N78" s="12"/>
      <c r="O78" s="15"/>
      <c r="P78" s="13"/>
      <c r="Q78" s="18"/>
      <c r="R78" s="19" t="str">
        <f aca="false">IF(OR(B78="",I78&lt;&gt;"No"),"",IF(M78="Yes",IF(OR(O78&lt;&gt;"",H78="Credited"),"Done","Check for credit"),IF(L78&gt;0,"Rate this lead in LSA","30-day window passed")))</f>
        <v/>
      </c>
      <c r="S78" s="6"/>
    </row>
    <row r="79" customFormat="false" ht="15" hidden="false" customHeight="false" outlineLevel="0" collapsed="false">
      <c r="B79" s="12"/>
      <c r="C79" s="13"/>
      <c r="D79" s="6"/>
      <c r="E79" s="6"/>
      <c r="F79" s="14"/>
      <c r="G79" s="15"/>
      <c r="H79" s="13"/>
      <c r="I79" s="13"/>
      <c r="J79" s="6"/>
      <c r="K79" s="16" t="str">
        <f aca="false">IF(B79="","",B79+30)</f>
        <v/>
      </c>
      <c r="L79" s="17" t="str">
        <f aca="true">IF(B79="","",MAX(0,K79-TODAY()))</f>
        <v/>
      </c>
      <c r="M79" s="13"/>
      <c r="N79" s="12"/>
      <c r="O79" s="15"/>
      <c r="P79" s="13"/>
      <c r="Q79" s="18"/>
      <c r="R79" s="19" t="str">
        <f aca="false">IF(OR(B79="",I79&lt;&gt;"No"),"",IF(M79="Yes",IF(OR(O79&lt;&gt;"",H79="Credited"),"Done","Check for credit"),IF(L79&gt;0,"Rate this lead in LSA","30-day window passed")))</f>
        <v/>
      </c>
      <c r="S79" s="6"/>
    </row>
    <row r="80" customFormat="false" ht="15" hidden="false" customHeight="false" outlineLevel="0" collapsed="false">
      <c r="B80" s="12"/>
      <c r="C80" s="13"/>
      <c r="D80" s="6"/>
      <c r="E80" s="6"/>
      <c r="F80" s="14"/>
      <c r="G80" s="15"/>
      <c r="H80" s="13"/>
      <c r="I80" s="13"/>
      <c r="J80" s="6"/>
      <c r="K80" s="16" t="str">
        <f aca="false">IF(B80="","",B80+30)</f>
        <v/>
      </c>
      <c r="L80" s="17" t="str">
        <f aca="true">IF(B80="","",MAX(0,K80-TODAY()))</f>
        <v/>
      </c>
      <c r="M80" s="13"/>
      <c r="N80" s="12"/>
      <c r="O80" s="15"/>
      <c r="P80" s="13"/>
      <c r="Q80" s="18"/>
      <c r="R80" s="19" t="str">
        <f aca="false">IF(OR(B80="",I80&lt;&gt;"No"),"",IF(M80="Yes",IF(OR(O80&lt;&gt;"",H80="Credited"),"Done","Check for credit"),IF(L80&gt;0,"Rate this lead in LSA","30-day window passed")))</f>
        <v/>
      </c>
      <c r="S80" s="6"/>
    </row>
    <row r="81" customFormat="false" ht="15" hidden="false" customHeight="false" outlineLevel="0" collapsed="false">
      <c r="B81" s="12"/>
      <c r="C81" s="13"/>
      <c r="D81" s="6"/>
      <c r="E81" s="6"/>
      <c r="F81" s="14"/>
      <c r="G81" s="15"/>
      <c r="H81" s="13"/>
      <c r="I81" s="13"/>
      <c r="J81" s="6"/>
      <c r="K81" s="16" t="str">
        <f aca="false">IF(B81="","",B81+30)</f>
        <v/>
      </c>
      <c r="L81" s="17" t="str">
        <f aca="true">IF(B81="","",MAX(0,K81-TODAY()))</f>
        <v/>
      </c>
      <c r="M81" s="13"/>
      <c r="N81" s="12"/>
      <c r="O81" s="15"/>
      <c r="P81" s="13"/>
      <c r="Q81" s="18"/>
      <c r="R81" s="19" t="str">
        <f aca="false">IF(OR(B81="",I81&lt;&gt;"No"),"",IF(M81="Yes",IF(OR(O81&lt;&gt;"",H81="Credited"),"Done","Check for credit"),IF(L81&gt;0,"Rate this lead in LSA","30-day window passed")))</f>
        <v/>
      </c>
      <c r="S81" s="6"/>
    </row>
    <row r="82" customFormat="false" ht="15" hidden="false" customHeight="false" outlineLevel="0" collapsed="false">
      <c r="B82" s="12"/>
      <c r="C82" s="13"/>
      <c r="D82" s="6"/>
      <c r="E82" s="6"/>
      <c r="F82" s="14"/>
      <c r="G82" s="15"/>
      <c r="H82" s="13"/>
      <c r="I82" s="13"/>
      <c r="J82" s="6"/>
      <c r="K82" s="16" t="str">
        <f aca="false">IF(B82="","",B82+30)</f>
        <v/>
      </c>
      <c r="L82" s="17" t="str">
        <f aca="true">IF(B82="","",MAX(0,K82-TODAY()))</f>
        <v/>
      </c>
      <c r="M82" s="13"/>
      <c r="N82" s="12"/>
      <c r="O82" s="15"/>
      <c r="P82" s="13"/>
      <c r="Q82" s="18"/>
      <c r="R82" s="19" t="str">
        <f aca="false">IF(OR(B82="",I82&lt;&gt;"No"),"",IF(M82="Yes",IF(OR(O82&lt;&gt;"",H82="Credited"),"Done","Check for credit"),IF(L82&gt;0,"Rate this lead in LSA","30-day window passed")))</f>
        <v/>
      </c>
      <c r="S82" s="6"/>
    </row>
    <row r="83" customFormat="false" ht="15" hidden="false" customHeight="false" outlineLevel="0" collapsed="false">
      <c r="B83" s="12"/>
      <c r="C83" s="13"/>
      <c r="D83" s="6"/>
      <c r="E83" s="6"/>
      <c r="F83" s="14"/>
      <c r="G83" s="15"/>
      <c r="H83" s="13"/>
      <c r="I83" s="13"/>
      <c r="J83" s="6"/>
      <c r="K83" s="16" t="str">
        <f aca="false">IF(B83="","",B83+30)</f>
        <v/>
      </c>
      <c r="L83" s="17" t="str">
        <f aca="true">IF(B83="","",MAX(0,K83-TODAY()))</f>
        <v/>
      </c>
      <c r="M83" s="13"/>
      <c r="N83" s="12"/>
      <c r="O83" s="15"/>
      <c r="P83" s="13"/>
      <c r="Q83" s="18"/>
      <c r="R83" s="19" t="str">
        <f aca="false">IF(OR(B83="",I83&lt;&gt;"No"),"",IF(M83="Yes",IF(OR(O83&lt;&gt;"",H83="Credited"),"Done","Check for credit"),IF(L83&gt;0,"Rate this lead in LSA","30-day window passed")))</f>
        <v/>
      </c>
      <c r="S83" s="6"/>
    </row>
    <row r="84" customFormat="false" ht="15" hidden="false" customHeight="false" outlineLevel="0" collapsed="false">
      <c r="B84" s="12"/>
      <c r="C84" s="13"/>
      <c r="D84" s="6"/>
      <c r="E84" s="6"/>
      <c r="F84" s="14"/>
      <c r="G84" s="15"/>
      <c r="H84" s="13"/>
      <c r="I84" s="13"/>
      <c r="J84" s="6"/>
      <c r="K84" s="16" t="str">
        <f aca="false">IF(B84="","",B84+30)</f>
        <v/>
      </c>
      <c r="L84" s="17" t="str">
        <f aca="true">IF(B84="","",MAX(0,K84-TODAY()))</f>
        <v/>
      </c>
      <c r="M84" s="13"/>
      <c r="N84" s="12"/>
      <c r="O84" s="15"/>
      <c r="P84" s="13"/>
      <c r="Q84" s="18"/>
      <c r="R84" s="19" t="str">
        <f aca="false">IF(OR(B84="",I84&lt;&gt;"No"),"",IF(M84="Yes",IF(OR(O84&lt;&gt;"",H84="Credited"),"Done","Check for credit"),IF(L84&gt;0,"Rate this lead in LSA","30-day window passed")))</f>
        <v/>
      </c>
      <c r="S84" s="6"/>
    </row>
    <row r="85" customFormat="false" ht="15" hidden="false" customHeight="false" outlineLevel="0" collapsed="false">
      <c r="B85" s="12"/>
      <c r="C85" s="13"/>
      <c r="D85" s="6"/>
      <c r="E85" s="6"/>
      <c r="F85" s="14"/>
      <c r="G85" s="15"/>
      <c r="H85" s="13"/>
      <c r="I85" s="13"/>
      <c r="J85" s="6"/>
      <c r="K85" s="16" t="str">
        <f aca="false">IF(B85="","",B85+30)</f>
        <v/>
      </c>
      <c r="L85" s="17" t="str">
        <f aca="true">IF(B85="","",MAX(0,K85-TODAY()))</f>
        <v/>
      </c>
      <c r="M85" s="13"/>
      <c r="N85" s="12"/>
      <c r="O85" s="15"/>
      <c r="P85" s="13"/>
      <c r="Q85" s="18"/>
      <c r="R85" s="19" t="str">
        <f aca="false">IF(OR(B85="",I85&lt;&gt;"No"),"",IF(M85="Yes",IF(OR(O85&lt;&gt;"",H85="Credited"),"Done","Check for credit"),IF(L85&gt;0,"Rate this lead in LSA","30-day window passed")))</f>
        <v/>
      </c>
      <c r="S85" s="6"/>
    </row>
    <row r="86" customFormat="false" ht="15" hidden="false" customHeight="false" outlineLevel="0" collapsed="false">
      <c r="B86" s="12"/>
      <c r="C86" s="13"/>
      <c r="D86" s="6"/>
      <c r="E86" s="6"/>
      <c r="F86" s="14"/>
      <c r="G86" s="15"/>
      <c r="H86" s="13"/>
      <c r="I86" s="13"/>
      <c r="J86" s="6"/>
      <c r="K86" s="16" t="str">
        <f aca="false">IF(B86="","",B86+30)</f>
        <v/>
      </c>
      <c r="L86" s="17" t="str">
        <f aca="true">IF(B86="","",MAX(0,K86-TODAY()))</f>
        <v/>
      </c>
      <c r="M86" s="13"/>
      <c r="N86" s="12"/>
      <c r="O86" s="15"/>
      <c r="P86" s="13"/>
      <c r="Q86" s="18"/>
      <c r="R86" s="19" t="str">
        <f aca="false">IF(OR(B86="",I86&lt;&gt;"No"),"",IF(M86="Yes",IF(OR(O86&lt;&gt;"",H86="Credited"),"Done","Check for credit"),IF(L86&gt;0,"Rate this lead in LSA","30-day window passed")))</f>
        <v/>
      </c>
      <c r="S86" s="6"/>
    </row>
    <row r="87" customFormat="false" ht="15" hidden="false" customHeight="false" outlineLevel="0" collapsed="false">
      <c r="B87" s="12"/>
      <c r="C87" s="13"/>
      <c r="D87" s="6"/>
      <c r="E87" s="6"/>
      <c r="F87" s="14"/>
      <c r="G87" s="15"/>
      <c r="H87" s="13"/>
      <c r="I87" s="13"/>
      <c r="J87" s="6"/>
      <c r="K87" s="16" t="str">
        <f aca="false">IF(B87="","",B87+30)</f>
        <v/>
      </c>
      <c r="L87" s="17" t="str">
        <f aca="true">IF(B87="","",MAX(0,K87-TODAY()))</f>
        <v/>
      </c>
      <c r="M87" s="13"/>
      <c r="N87" s="12"/>
      <c r="O87" s="15"/>
      <c r="P87" s="13"/>
      <c r="Q87" s="18"/>
      <c r="R87" s="19" t="str">
        <f aca="false">IF(OR(B87="",I87&lt;&gt;"No"),"",IF(M87="Yes",IF(OR(O87&lt;&gt;"",H87="Credited"),"Done","Check for credit"),IF(L87&gt;0,"Rate this lead in LSA","30-day window passed")))</f>
        <v/>
      </c>
      <c r="S87" s="6"/>
    </row>
    <row r="88" customFormat="false" ht="15" hidden="false" customHeight="false" outlineLevel="0" collapsed="false">
      <c r="B88" s="12"/>
      <c r="C88" s="13"/>
      <c r="D88" s="6"/>
      <c r="E88" s="6"/>
      <c r="F88" s="14"/>
      <c r="G88" s="15"/>
      <c r="H88" s="13"/>
      <c r="I88" s="13"/>
      <c r="J88" s="6"/>
      <c r="K88" s="16" t="str">
        <f aca="false">IF(B88="","",B88+30)</f>
        <v/>
      </c>
      <c r="L88" s="17" t="str">
        <f aca="true">IF(B88="","",MAX(0,K88-TODAY()))</f>
        <v/>
      </c>
      <c r="M88" s="13"/>
      <c r="N88" s="12"/>
      <c r="O88" s="15"/>
      <c r="P88" s="13"/>
      <c r="Q88" s="18"/>
      <c r="R88" s="19" t="str">
        <f aca="false">IF(OR(B88="",I88&lt;&gt;"No"),"",IF(M88="Yes",IF(OR(O88&lt;&gt;"",H88="Credited"),"Done","Check for credit"),IF(L88&gt;0,"Rate this lead in LSA","30-day window passed")))</f>
        <v/>
      </c>
      <c r="S88" s="6"/>
    </row>
    <row r="89" customFormat="false" ht="15" hidden="false" customHeight="false" outlineLevel="0" collapsed="false">
      <c r="B89" s="12"/>
      <c r="C89" s="13"/>
      <c r="D89" s="6"/>
      <c r="E89" s="6"/>
      <c r="F89" s="14"/>
      <c r="G89" s="15"/>
      <c r="H89" s="13"/>
      <c r="I89" s="13"/>
      <c r="J89" s="6"/>
      <c r="K89" s="16" t="str">
        <f aca="false">IF(B89="","",B89+30)</f>
        <v/>
      </c>
      <c r="L89" s="17" t="str">
        <f aca="true">IF(B89="","",MAX(0,K89-TODAY()))</f>
        <v/>
      </c>
      <c r="M89" s="13"/>
      <c r="N89" s="12"/>
      <c r="O89" s="15"/>
      <c r="P89" s="13"/>
      <c r="Q89" s="18"/>
      <c r="R89" s="19" t="str">
        <f aca="false">IF(OR(B89="",I89&lt;&gt;"No"),"",IF(M89="Yes",IF(OR(O89&lt;&gt;"",H89="Credited"),"Done","Check for credit"),IF(L89&gt;0,"Rate this lead in LSA","30-day window passed")))</f>
        <v/>
      </c>
      <c r="S89" s="6"/>
    </row>
    <row r="90" customFormat="false" ht="15" hidden="false" customHeight="false" outlineLevel="0" collapsed="false">
      <c r="B90" s="12"/>
      <c r="C90" s="13"/>
      <c r="D90" s="6"/>
      <c r="E90" s="6"/>
      <c r="F90" s="14"/>
      <c r="G90" s="15"/>
      <c r="H90" s="13"/>
      <c r="I90" s="13"/>
      <c r="J90" s="6"/>
      <c r="K90" s="16" t="str">
        <f aca="false">IF(B90="","",B90+30)</f>
        <v/>
      </c>
      <c r="L90" s="17" t="str">
        <f aca="true">IF(B90="","",MAX(0,K90-TODAY()))</f>
        <v/>
      </c>
      <c r="M90" s="13"/>
      <c r="N90" s="12"/>
      <c r="O90" s="15"/>
      <c r="P90" s="13"/>
      <c r="Q90" s="18"/>
      <c r="R90" s="19" t="str">
        <f aca="false">IF(OR(B90="",I90&lt;&gt;"No"),"",IF(M90="Yes",IF(OR(O90&lt;&gt;"",H90="Credited"),"Done","Check for credit"),IF(L90&gt;0,"Rate this lead in LSA","30-day window passed")))</f>
        <v/>
      </c>
      <c r="S90" s="6"/>
    </row>
    <row r="91" customFormat="false" ht="15" hidden="false" customHeight="false" outlineLevel="0" collapsed="false">
      <c r="B91" s="12"/>
      <c r="C91" s="13"/>
      <c r="D91" s="6"/>
      <c r="E91" s="6"/>
      <c r="F91" s="14"/>
      <c r="G91" s="15"/>
      <c r="H91" s="13"/>
      <c r="I91" s="13"/>
      <c r="J91" s="6"/>
      <c r="K91" s="16" t="str">
        <f aca="false">IF(B91="","",B91+30)</f>
        <v/>
      </c>
      <c r="L91" s="17" t="str">
        <f aca="true">IF(B91="","",MAX(0,K91-TODAY()))</f>
        <v/>
      </c>
      <c r="M91" s="13"/>
      <c r="N91" s="12"/>
      <c r="O91" s="15"/>
      <c r="P91" s="13"/>
      <c r="Q91" s="18"/>
      <c r="R91" s="19" t="str">
        <f aca="false">IF(OR(B91="",I91&lt;&gt;"No"),"",IF(M91="Yes",IF(OR(O91&lt;&gt;"",H91="Credited"),"Done","Check for credit"),IF(L91&gt;0,"Rate this lead in LSA","30-day window passed")))</f>
        <v/>
      </c>
      <c r="S91" s="6"/>
    </row>
    <row r="92" customFormat="false" ht="15" hidden="false" customHeight="false" outlineLevel="0" collapsed="false">
      <c r="B92" s="12"/>
      <c r="C92" s="13"/>
      <c r="D92" s="6"/>
      <c r="E92" s="6"/>
      <c r="F92" s="14"/>
      <c r="G92" s="15"/>
      <c r="H92" s="13"/>
      <c r="I92" s="13"/>
      <c r="J92" s="6"/>
      <c r="K92" s="16" t="str">
        <f aca="false">IF(B92="","",B92+30)</f>
        <v/>
      </c>
      <c r="L92" s="17" t="str">
        <f aca="true">IF(B92="","",MAX(0,K92-TODAY()))</f>
        <v/>
      </c>
      <c r="M92" s="13"/>
      <c r="N92" s="12"/>
      <c r="O92" s="15"/>
      <c r="P92" s="13"/>
      <c r="Q92" s="18"/>
      <c r="R92" s="19" t="str">
        <f aca="false">IF(OR(B92="",I92&lt;&gt;"No"),"",IF(M92="Yes",IF(OR(O92&lt;&gt;"",H92="Credited"),"Done","Check for credit"),IF(L92&gt;0,"Rate this lead in LSA","30-day window passed")))</f>
        <v/>
      </c>
      <c r="S92" s="6"/>
    </row>
    <row r="93" customFormat="false" ht="15" hidden="false" customHeight="false" outlineLevel="0" collapsed="false">
      <c r="B93" s="12"/>
      <c r="C93" s="13"/>
      <c r="D93" s="6"/>
      <c r="E93" s="6"/>
      <c r="F93" s="14"/>
      <c r="G93" s="15"/>
      <c r="H93" s="13"/>
      <c r="I93" s="13"/>
      <c r="J93" s="6"/>
      <c r="K93" s="16" t="str">
        <f aca="false">IF(B93="","",B93+30)</f>
        <v/>
      </c>
      <c r="L93" s="17" t="str">
        <f aca="true">IF(B93="","",MAX(0,K93-TODAY()))</f>
        <v/>
      </c>
      <c r="M93" s="13"/>
      <c r="N93" s="12"/>
      <c r="O93" s="15"/>
      <c r="P93" s="13"/>
      <c r="Q93" s="18"/>
      <c r="R93" s="19" t="str">
        <f aca="false">IF(OR(B93="",I93&lt;&gt;"No"),"",IF(M93="Yes",IF(OR(O93&lt;&gt;"",H93="Credited"),"Done","Check for credit"),IF(L93&gt;0,"Rate this lead in LSA","30-day window passed")))</f>
        <v/>
      </c>
      <c r="S93" s="6"/>
    </row>
    <row r="94" customFormat="false" ht="15" hidden="false" customHeight="false" outlineLevel="0" collapsed="false">
      <c r="B94" s="12"/>
      <c r="C94" s="13"/>
      <c r="D94" s="6"/>
      <c r="E94" s="6"/>
      <c r="F94" s="14"/>
      <c r="G94" s="15"/>
      <c r="H94" s="13"/>
      <c r="I94" s="13"/>
      <c r="J94" s="6"/>
      <c r="K94" s="16" t="str">
        <f aca="false">IF(B94="","",B94+30)</f>
        <v/>
      </c>
      <c r="L94" s="17" t="str">
        <f aca="true">IF(B94="","",MAX(0,K94-TODAY()))</f>
        <v/>
      </c>
      <c r="M94" s="13"/>
      <c r="N94" s="12"/>
      <c r="O94" s="15"/>
      <c r="P94" s="13"/>
      <c r="Q94" s="18"/>
      <c r="R94" s="19" t="str">
        <f aca="false">IF(OR(B94="",I94&lt;&gt;"No"),"",IF(M94="Yes",IF(OR(O94&lt;&gt;"",H94="Credited"),"Done","Check for credit"),IF(L94&gt;0,"Rate this lead in LSA","30-day window passed")))</f>
        <v/>
      </c>
      <c r="S94" s="6"/>
    </row>
    <row r="95" customFormat="false" ht="15" hidden="false" customHeight="false" outlineLevel="0" collapsed="false">
      <c r="B95" s="12"/>
      <c r="C95" s="13"/>
      <c r="D95" s="6"/>
      <c r="E95" s="6"/>
      <c r="F95" s="14"/>
      <c r="G95" s="15"/>
      <c r="H95" s="13"/>
      <c r="I95" s="13"/>
      <c r="J95" s="6"/>
      <c r="K95" s="16" t="str">
        <f aca="false">IF(B95="","",B95+30)</f>
        <v/>
      </c>
      <c r="L95" s="17" t="str">
        <f aca="true">IF(B95="","",MAX(0,K95-TODAY()))</f>
        <v/>
      </c>
      <c r="M95" s="13"/>
      <c r="N95" s="12"/>
      <c r="O95" s="15"/>
      <c r="P95" s="13"/>
      <c r="Q95" s="18"/>
      <c r="R95" s="19" t="str">
        <f aca="false">IF(OR(B95="",I95&lt;&gt;"No"),"",IF(M95="Yes",IF(OR(O95&lt;&gt;"",H95="Credited"),"Done","Check for credit"),IF(L95&gt;0,"Rate this lead in LSA","30-day window passed")))</f>
        <v/>
      </c>
      <c r="S95" s="6"/>
    </row>
    <row r="96" customFormat="false" ht="15" hidden="false" customHeight="false" outlineLevel="0" collapsed="false">
      <c r="B96" s="12"/>
      <c r="C96" s="13"/>
      <c r="D96" s="6"/>
      <c r="E96" s="6"/>
      <c r="F96" s="14"/>
      <c r="G96" s="15"/>
      <c r="H96" s="13"/>
      <c r="I96" s="13"/>
      <c r="J96" s="6"/>
      <c r="K96" s="16" t="str">
        <f aca="false">IF(B96="","",B96+30)</f>
        <v/>
      </c>
      <c r="L96" s="17" t="str">
        <f aca="true">IF(B96="","",MAX(0,K96-TODAY()))</f>
        <v/>
      </c>
      <c r="M96" s="13"/>
      <c r="N96" s="12"/>
      <c r="O96" s="15"/>
      <c r="P96" s="13"/>
      <c r="Q96" s="18"/>
      <c r="R96" s="19" t="str">
        <f aca="false">IF(OR(B96="",I96&lt;&gt;"No"),"",IF(M96="Yes",IF(OR(O96&lt;&gt;"",H96="Credited"),"Done","Check for credit"),IF(L96&gt;0,"Rate this lead in LSA","30-day window passed")))</f>
        <v/>
      </c>
      <c r="S96" s="6"/>
    </row>
    <row r="97" customFormat="false" ht="15" hidden="false" customHeight="false" outlineLevel="0" collapsed="false">
      <c r="B97" s="12"/>
      <c r="C97" s="13"/>
      <c r="D97" s="6"/>
      <c r="E97" s="6"/>
      <c r="F97" s="14"/>
      <c r="G97" s="15"/>
      <c r="H97" s="13"/>
      <c r="I97" s="13"/>
      <c r="J97" s="6"/>
      <c r="K97" s="16" t="str">
        <f aca="false">IF(B97="","",B97+30)</f>
        <v/>
      </c>
      <c r="L97" s="17" t="str">
        <f aca="true">IF(B97="","",MAX(0,K97-TODAY()))</f>
        <v/>
      </c>
      <c r="M97" s="13"/>
      <c r="N97" s="12"/>
      <c r="O97" s="15"/>
      <c r="P97" s="13"/>
      <c r="Q97" s="18"/>
      <c r="R97" s="19" t="str">
        <f aca="false">IF(OR(B97="",I97&lt;&gt;"No"),"",IF(M97="Yes",IF(OR(O97&lt;&gt;"",H97="Credited"),"Done","Check for credit"),IF(L97&gt;0,"Rate this lead in LSA","30-day window passed")))</f>
        <v/>
      </c>
      <c r="S97" s="6"/>
    </row>
    <row r="98" customFormat="false" ht="15" hidden="false" customHeight="false" outlineLevel="0" collapsed="false">
      <c r="B98" s="12"/>
      <c r="C98" s="13"/>
      <c r="D98" s="6"/>
      <c r="E98" s="6"/>
      <c r="F98" s="14"/>
      <c r="G98" s="15"/>
      <c r="H98" s="13"/>
      <c r="I98" s="13"/>
      <c r="J98" s="6"/>
      <c r="K98" s="16" t="str">
        <f aca="false">IF(B98="","",B98+30)</f>
        <v/>
      </c>
      <c r="L98" s="17" t="str">
        <f aca="true">IF(B98="","",MAX(0,K98-TODAY()))</f>
        <v/>
      </c>
      <c r="M98" s="13"/>
      <c r="N98" s="12"/>
      <c r="O98" s="15"/>
      <c r="P98" s="13"/>
      <c r="Q98" s="18"/>
      <c r="R98" s="19" t="str">
        <f aca="false">IF(OR(B98="",I98&lt;&gt;"No"),"",IF(M98="Yes",IF(OR(O98&lt;&gt;"",H98="Credited"),"Done","Check for credit"),IF(L98&gt;0,"Rate this lead in LSA","30-day window passed")))</f>
        <v/>
      </c>
      <c r="S98" s="6"/>
    </row>
    <row r="99" customFormat="false" ht="15" hidden="false" customHeight="false" outlineLevel="0" collapsed="false">
      <c r="B99" s="12"/>
      <c r="C99" s="13"/>
      <c r="D99" s="6"/>
      <c r="E99" s="6"/>
      <c r="F99" s="14"/>
      <c r="G99" s="15"/>
      <c r="H99" s="13"/>
      <c r="I99" s="13"/>
      <c r="J99" s="6"/>
      <c r="K99" s="16" t="str">
        <f aca="false">IF(B99="","",B99+30)</f>
        <v/>
      </c>
      <c r="L99" s="17" t="str">
        <f aca="true">IF(B99="","",MAX(0,K99-TODAY()))</f>
        <v/>
      </c>
      <c r="M99" s="13"/>
      <c r="N99" s="12"/>
      <c r="O99" s="15"/>
      <c r="P99" s="13"/>
      <c r="Q99" s="18"/>
      <c r="R99" s="19" t="str">
        <f aca="false">IF(OR(B99="",I99&lt;&gt;"No"),"",IF(M99="Yes",IF(OR(O99&lt;&gt;"",H99="Credited"),"Done","Check for credit"),IF(L99&gt;0,"Rate this lead in LSA","30-day window passed")))</f>
        <v/>
      </c>
      <c r="S99" s="6"/>
    </row>
    <row r="100" customFormat="false" ht="15" hidden="false" customHeight="false" outlineLevel="0" collapsed="false">
      <c r="B100" s="12"/>
      <c r="C100" s="13"/>
      <c r="D100" s="6"/>
      <c r="E100" s="6"/>
      <c r="F100" s="14"/>
      <c r="G100" s="15"/>
      <c r="H100" s="13"/>
      <c r="I100" s="13"/>
      <c r="J100" s="6"/>
      <c r="K100" s="16" t="str">
        <f aca="false">IF(B100="","",B100+30)</f>
        <v/>
      </c>
      <c r="L100" s="17" t="str">
        <f aca="true">IF(B100="","",MAX(0,K100-TODAY()))</f>
        <v/>
      </c>
      <c r="M100" s="13"/>
      <c r="N100" s="12"/>
      <c r="O100" s="15"/>
      <c r="P100" s="13"/>
      <c r="Q100" s="18"/>
      <c r="R100" s="19" t="str">
        <f aca="false">IF(OR(B100="",I100&lt;&gt;"No"),"",IF(M100="Yes",IF(OR(O100&lt;&gt;"",H100="Credited"),"Done","Check for credit"),IF(L100&gt;0,"Rate this lead in LSA","30-day window passed")))</f>
        <v/>
      </c>
      <c r="S100" s="6"/>
    </row>
    <row r="101" customFormat="false" ht="15" hidden="false" customHeight="false" outlineLevel="0" collapsed="false">
      <c r="B101" s="12"/>
      <c r="C101" s="13"/>
      <c r="D101" s="6"/>
      <c r="E101" s="6"/>
      <c r="F101" s="14"/>
      <c r="G101" s="15"/>
      <c r="H101" s="13"/>
      <c r="I101" s="13"/>
      <c r="J101" s="6"/>
      <c r="K101" s="16" t="str">
        <f aca="false">IF(B101="","",B101+30)</f>
        <v/>
      </c>
      <c r="L101" s="17" t="str">
        <f aca="true">IF(B101="","",MAX(0,K101-TODAY()))</f>
        <v/>
      </c>
      <c r="M101" s="13"/>
      <c r="N101" s="12"/>
      <c r="O101" s="15"/>
      <c r="P101" s="13"/>
      <c r="Q101" s="18"/>
      <c r="R101" s="19" t="str">
        <f aca="false">IF(OR(B101="",I101&lt;&gt;"No"),"",IF(M101="Yes",IF(OR(O101&lt;&gt;"",H101="Credited"),"Done","Check for credit"),IF(L101&gt;0,"Rate this lead in LSA","30-day window passed")))</f>
        <v/>
      </c>
      <c r="S101" s="6"/>
    </row>
    <row r="102" customFormat="false" ht="15" hidden="false" customHeight="false" outlineLevel="0" collapsed="false">
      <c r="B102" s="12"/>
      <c r="C102" s="13"/>
      <c r="D102" s="6"/>
      <c r="E102" s="6"/>
      <c r="F102" s="14"/>
      <c r="G102" s="15"/>
      <c r="H102" s="13"/>
      <c r="I102" s="13"/>
      <c r="J102" s="6"/>
      <c r="K102" s="16" t="str">
        <f aca="false">IF(B102="","",B102+30)</f>
        <v/>
      </c>
      <c r="L102" s="17" t="str">
        <f aca="true">IF(B102="","",MAX(0,K102-TODAY()))</f>
        <v/>
      </c>
      <c r="M102" s="13"/>
      <c r="N102" s="12"/>
      <c r="O102" s="15"/>
      <c r="P102" s="13"/>
      <c r="Q102" s="18"/>
      <c r="R102" s="19" t="str">
        <f aca="false">IF(OR(B102="",I102&lt;&gt;"No"),"",IF(M102="Yes",IF(OR(O102&lt;&gt;"",H102="Credited"),"Done","Check for credit"),IF(L102&gt;0,"Rate this lead in LSA","30-day window passed")))</f>
        <v/>
      </c>
      <c r="S102" s="6"/>
    </row>
    <row r="103" customFormat="false" ht="15" hidden="false" customHeight="false" outlineLevel="0" collapsed="false">
      <c r="B103" s="12"/>
      <c r="C103" s="13"/>
      <c r="D103" s="6"/>
      <c r="E103" s="6"/>
      <c r="F103" s="14"/>
      <c r="G103" s="15"/>
      <c r="H103" s="13"/>
      <c r="I103" s="13"/>
      <c r="J103" s="6"/>
      <c r="K103" s="16" t="str">
        <f aca="false">IF(B103="","",B103+30)</f>
        <v/>
      </c>
      <c r="L103" s="17" t="str">
        <f aca="true">IF(B103="","",MAX(0,K103-TODAY()))</f>
        <v/>
      </c>
      <c r="M103" s="13"/>
      <c r="N103" s="12"/>
      <c r="O103" s="15"/>
      <c r="P103" s="13"/>
      <c r="Q103" s="18"/>
      <c r="R103" s="19" t="str">
        <f aca="false">IF(OR(B103="",I103&lt;&gt;"No"),"",IF(M103="Yes",IF(OR(O103&lt;&gt;"",H103="Credited"),"Done","Check for credit"),IF(L103&gt;0,"Rate this lead in LSA","30-day window passed")))</f>
        <v/>
      </c>
      <c r="S103" s="6"/>
    </row>
    <row r="104" customFormat="false" ht="15" hidden="false" customHeight="false" outlineLevel="0" collapsed="false">
      <c r="B104" s="12"/>
      <c r="C104" s="13"/>
      <c r="D104" s="6"/>
      <c r="E104" s="6"/>
      <c r="F104" s="14"/>
      <c r="G104" s="15"/>
      <c r="H104" s="13"/>
      <c r="I104" s="13"/>
      <c r="J104" s="6"/>
      <c r="K104" s="16" t="str">
        <f aca="false">IF(B104="","",B104+30)</f>
        <v/>
      </c>
      <c r="L104" s="17" t="str">
        <f aca="true">IF(B104="","",MAX(0,K104-TODAY()))</f>
        <v/>
      </c>
      <c r="M104" s="13"/>
      <c r="N104" s="12"/>
      <c r="O104" s="15"/>
      <c r="P104" s="13"/>
      <c r="Q104" s="18"/>
      <c r="R104" s="19" t="str">
        <f aca="false">IF(OR(B104="",I104&lt;&gt;"No"),"",IF(M104="Yes",IF(OR(O104&lt;&gt;"",H104="Credited"),"Done","Check for credit"),IF(L104&gt;0,"Rate this lead in LSA","30-day window passed")))</f>
        <v/>
      </c>
      <c r="S104" s="6"/>
    </row>
    <row r="105" customFormat="false" ht="15" hidden="false" customHeight="false" outlineLevel="0" collapsed="false">
      <c r="B105" s="12"/>
      <c r="C105" s="13"/>
      <c r="D105" s="6"/>
      <c r="E105" s="6"/>
      <c r="F105" s="14"/>
      <c r="G105" s="15"/>
      <c r="H105" s="13"/>
      <c r="I105" s="13"/>
      <c r="J105" s="6"/>
      <c r="K105" s="16" t="str">
        <f aca="false">IF(B105="","",B105+30)</f>
        <v/>
      </c>
      <c r="L105" s="17" t="str">
        <f aca="true">IF(B105="","",MAX(0,K105-TODAY()))</f>
        <v/>
      </c>
      <c r="M105" s="13"/>
      <c r="N105" s="12"/>
      <c r="O105" s="15"/>
      <c r="P105" s="13"/>
      <c r="Q105" s="18"/>
      <c r="R105" s="19" t="str">
        <f aca="false">IF(OR(B105="",I105&lt;&gt;"No"),"",IF(M105="Yes",IF(OR(O105&lt;&gt;"",H105="Credited"),"Done","Check for credit"),IF(L105&gt;0,"Rate this lead in LSA","30-day window passed")))</f>
        <v/>
      </c>
      <c r="S105" s="6"/>
    </row>
    <row r="106" customFormat="false" ht="15" hidden="false" customHeight="false" outlineLevel="0" collapsed="false">
      <c r="B106" s="12"/>
      <c r="C106" s="13"/>
      <c r="D106" s="6"/>
      <c r="E106" s="6"/>
      <c r="F106" s="14"/>
      <c r="G106" s="15"/>
      <c r="H106" s="13"/>
      <c r="I106" s="13"/>
      <c r="J106" s="6"/>
      <c r="K106" s="16" t="str">
        <f aca="false">IF(B106="","",B106+30)</f>
        <v/>
      </c>
      <c r="L106" s="17" t="str">
        <f aca="true">IF(B106="","",MAX(0,K106-TODAY()))</f>
        <v/>
      </c>
      <c r="M106" s="13"/>
      <c r="N106" s="12"/>
      <c r="O106" s="15"/>
      <c r="P106" s="13"/>
      <c r="Q106" s="18"/>
      <c r="R106" s="19" t="str">
        <f aca="false">IF(OR(B106="",I106&lt;&gt;"No"),"",IF(M106="Yes",IF(OR(O106&lt;&gt;"",H106="Credited"),"Done","Check for credit"),IF(L106&gt;0,"Rate this lead in LSA","30-day window passed")))</f>
        <v/>
      </c>
      <c r="S106" s="6"/>
    </row>
    <row r="107" customFormat="false" ht="15" hidden="false" customHeight="false" outlineLevel="0" collapsed="false">
      <c r="B107" s="12"/>
      <c r="C107" s="13"/>
      <c r="D107" s="6"/>
      <c r="E107" s="6"/>
      <c r="F107" s="14"/>
      <c r="G107" s="15"/>
      <c r="H107" s="13"/>
      <c r="I107" s="13"/>
      <c r="J107" s="6"/>
      <c r="K107" s="16" t="str">
        <f aca="false">IF(B107="","",B107+30)</f>
        <v/>
      </c>
      <c r="L107" s="17" t="str">
        <f aca="true">IF(B107="","",MAX(0,K107-TODAY()))</f>
        <v/>
      </c>
      <c r="M107" s="13"/>
      <c r="N107" s="12"/>
      <c r="O107" s="15"/>
      <c r="P107" s="13"/>
      <c r="Q107" s="18"/>
      <c r="R107" s="19" t="str">
        <f aca="false">IF(OR(B107="",I107&lt;&gt;"No"),"",IF(M107="Yes",IF(OR(O107&lt;&gt;"",H107="Credited"),"Done","Check for credit"),IF(L107&gt;0,"Rate this lead in LSA","30-day window passed")))</f>
        <v/>
      </c>
      <c r="S107" s="6"/>
    </row>
    <row r="108" customFormat="false" ht="15" hidden="false" customHeight="false" outlineLevel="0" collapsed="false">
      <c r="B108" s="12"/>
      <c r="C108" s="13"/>
      <c r="D108" s="6"/>
      <c r="E108" s="6"/>
      <c r="F108" s="14"/>
      <c r="G108" s="15"/>
      <c r="H108" s="13"/>
      <c r="I108" s="13"/>
      <c r="J108" s="6"/>
      <c r="K108" s="16" t="str">
        <f aca="false">IF(B108="","",B108+30)</f>
        <v/>
      </c>
      <c r="L108" s="17" t="str">
        <f aca="true">IF(B108="","",MAX(0,K108-TODAY()))</f>
        <v/>
      </c>
      <c r="M108" s="13"/>
      <c r="N108" s="12"/>
      <c r="O108" s="15"/>
      <c r="P108" s="13"/>
      <c r="Q108" s="18"/>
      <c r="R108" s="19" t="str">
        <f aca="false">IF(OR(B108="",I108&lt;&gt;"No"),"",IF(M108="Yes",IF(OR(O108&lt;&gt;"",H108="Credited"),"Done","Check for credit"),IF(L108&gt;0,"Rate this lead in LSA","30-day window passed")))</f>
        <v/>
      </c>
      <c r="S108" s="6"/>
    </row>
    <row r="109" customFormat="false" ht="15" hidden="false" customHeight="false" outlineLevel="0" collapsed="false">
      <c r="B109" s="12"/>
      <c r="C109" s="13"/>
      <c r="D109" s="6"/>
      <c r="E109" s="6"/>
      <c r="F109" s="14"/>
      <c r="G109" s="15"/>
      <c r="H109" s="13"/>
      <c r="I109" s="13"/>
      <c r="J109" s="6"/>
      <c r="K109" s="16" t="str">
        <f aca="false">IF(B109="","",B109+30)</f>
        <v/>
      </c>
      <c r="L109" s="17" t="str">
        <f aca="true">IF(B109="","",MAX(0,K109-TODAY()))</f>
        <v/>
      </c>
      <c r="M109" s="13"/>
      <c r="N109" s="12"/>
      <c r="O109" s="15"/>
      <c r="P109" s="13"/>
      <c r="Q109" s="18"/>
      <c r="R109" s="19" t="str">
        <f aca="false">IF(OR(B109="",I109&lt;&gt;"No"),"",IF(M109="Yes",IF(OR(O109&lt;&gt;"",H109="Credited"),"Done","Check for credit"),IF(L109&gt;0,"Rate this lead in LSA","30-day window passed")))</f>
        <v/>
      </c>
      <c r="S109" s="6"/>
    </row>
    <row r="110" customFormat="false" ht="15" hidden="false" customHeight="false" outlineLevel="0" collapsed="false">
      <c r="B110" s="12"/>
      <c r="C110" s="13"/>
      <c r="D110" s="6"/>
      <c r="E110" s="6"/>
      <c r="F110" s="14"/>
      <c r="G110" s="15"/>
      <c r="H110" s="13"/>
      <c r="I110" s="13"/>
      <c r="J110" s="6"/>
      <c r="K110" s="16" t="str">
        <f aca="false">IF(B110="","",B110+30)</f>
        <v/>
      </c>
      <c r="L110" s="17" t="str">
        <f aca="true">IF(B110="","",MAX(0,K110-TODAY()))</f>
        <v/>
      </c>
      <c r="M110" s="13"/>
      <c r="N110" s="12"/>
      <c r="O110" s="15"/>
      <c r="P110" s="13"/>
      <c r="Q110" s="18"/>
      <c r="R110" s="19" t="str">
        <f aca="false">IF(OR(B110="",I110&lt;&gt;"No"),"",IF(M110="Yes",IF(OR(O110&lt;&gt;"",H110="Credited"),"Done","Check for credit"),IF(L110&gt;0,"Rate this lead in LSA","30-day window passed")))</f>
        <v/>
      </c>
      <c r="S110" s="6"/>
    </row>
    <row r="111" customFormat="false" ht="15" hidden="false" customHeight="false" outlineLevel="0" collapsed="false">
      <c r="B111" s="12"/>
      <c r="C111" s="13"/>
      <c r="D111" s="6"/>
      <c r="E111" s="6"/>
      <c r="F111" s="14"/>
      <c r="G111" s="15"/>
      <c r="H111" s="13"/>
      <c r="I111" s="13"/>
      <c r="J111" s="6"/>
      <c r="K111" s="16" t="str">
        <f aca="false">IF(B111="","",B111+30)</f>
        <v/>
      </c>
      <c r="L111" s="17" t="str">
        <f aca="true">IF(B111="","",MAX(0,K111-TODAY()))</f>
        <v/>
      </c>
      <c r="M111" s="13"/>
      <c r="N111" s="12"/>
      <c r="O111" s="15"/>
      <c r="P111" s="13"/>
      <c r="Q111" s="18"/>
      <c r="R111" s="19" t="str">
        <f aca="false">IF(OR(B111="",I111&lt;&gt;"No"),"",IF(M111="Yes",IF(OR(O111&lt;&gt;"",H111="Credited"),"Done","Check for credit"),IF(L111&gt;0,"Rate this lead in LSA","30-day window passed")))</f>
        <v/>
      </c>
      <c r="S111" s="6"/>
    </row>
    <row r="112" customFormat="false" ht="15" hidden="false" customHeight="false" outlineLevel="0" collapsed="false">
      <c r="B112" s="12"/>
      <c r="C112" s="13"/>
      <c r="D112" s="6"/>
      <c r="E112" s="6"/>
      <c r="F112" s="14"/>
      <c r="G112" s="15"/>
      <c r="H112" s="13"/>
      <c r="I112" s="13"/>
      <c r="J112" s="6"/>
      <c r="K112" s="16" t="str">
        <f aca="false">IF(B112="","",B112+30)</f>
        <v/>
      </c>
      <c r="L112" s="17" t="str">
        <f aca="true">IF(B112="","",MAX(0,K112-TODAY()))</f>
        <v/>
      </c>
      <c r="M112" s="13"/>
      <c r="N112" s="12"/>
      <c r="O112" s="15"/>
      <c r="P112" s="13"/>
      <c r="Q112" s="18"/>
      <c r="R112" s="19" t="str">
        <f aca="false">IF(OR(B112="",I112&lt;&gt;"No"),"",IF(M112="Yes",IF(OR(O112&lt;&gt;"",H112="Credited"),"Done","Check for credit"),IF(L112&gt;0,"Rate this lead in LSA","30-day window passed")))</f>
        <v/>
      </c>
      <c r="S112" s="6"/>
    </row>
    <row r="113" customFormat="false" ht="15" hidden="false" customHeight="false" outlineLevel="0" collapsed="false">
      <c r="B113" s="12"/>
      <c r="C113" s="13"/>
      <c r="D113" s="6"/>
      <c r="E113" s="6"/>
      <c r="F113" s="14"/>
      <c r="G113" s="15"/>
      <c r="H113" s="13"/>
      <c r="I113" s="13"/>
      <c r="J113" s="6"/>
      <c r="K113" s="16" t="str">
        <f aca="false">IF(B113="","",B113+30)</f>
        <v/>
      </c>
      <c r="L113" s="17" t="str">
        <f aca="true">IF(B113="","",MAX(0,K113-TODAY()))</f>
        <v/>
      </c>
      <c r="M113" s="13"/>
      <c r="N113" s="12"/>
      <c r="O113" s="15"/>
      <c r="P113" s="13"/>
      <c r="Q113" s="18"/>
      <c r="R113" s="19" t="str">
        <f aca="false">IF(OR(B113="",I113&lt;&gt;"No"),"",IF(M113="Yes",IF(OR(O113&lt;&gt;"",H113="Credited"),"Done","Check for credit"),IF(L113&gt;0,"Rate this lead in LSA","30-day window passed")))</f>
        <v/>
      </c>
      <c r="S113" s="6"/>
    </row>
    <row r="114" customFormat="false" ht="15" hidden="false" customHeight="false" outlineLevel="0" collapsed="false">
      <c r="B114" s="12"/>
      <c r="C114" s="13"/>
      <c r="D114" s="6"/>
      <c r="E114" s="6"/>
      <c r="F114" s="14"/>
      <c r="G114" s="15"/>
      <c r="H114" s="13"/>
      <c r="I114" s="13"/>
      <c r="J114" s="6"/>
      <c r="K114" s="16" t="str">
        <f aca="false">IF(B114="","",B114+30)</f>
        <v/>
      </c>
      <c r="L114" s="17" t="str">
        <f aca="true">IF(B114="","",MAX(0,K114-TODAY()))</f>
        <v/>
      </c>
      <c r="M114" s="13"/>
      <c r="N114" s="12"/>
      <c r="O114" s="15"/>
      <c r="P114" s="13"/>
      <c r="Q114" s="18"/>
      <c r="R114" s="19" t="str">
        <f aca="false">IF(OR(B114="",I114&lt;&gt;"No"),"",IF(M114="Yes",IF(OR(O114&lt;&gt;"",H114="Credited"),"Done","Check for credit"),IF(L114&gt;0,"Rate this lead in LSA","30-day window passed")))</f>
        <v/>
      </c>
      <c r="S114" s="6"/>
    </row>
    <row r="115" customFormat="false" ht="15" hidden="false" customHeight="false" outlineLevel="0" collapsed="false">
      <c r="B115" s="12"/>
      <c r="C115" s="13"/>
      <c r="D115" s="6"/>
      <c r="E115" s="6"/>
      <c r="F115" s="14"/>
      <c r="G115" s="15"/>
      <c r="H115" s="13"/>
      <c r="I115" s="13"/>
      <c r="J115" s="6"/>
      <c r="K115" s="16" t="str">
        <f aca="false">IF(B115="","",B115+30)</f>
        <v/>
      </c>
      <c r="L115" s="17" t="str">
        <f aca="true">IF(B115="","",MAX(0,K115-TODAY()))</f>
        <v/>
      </c>
      <c r="M115" s="13"/>
      <c r="N115" s="12"/>
      <c r="O115" s="15"/>
      <c r="P115" s="13"/>
      <c r="Q115" s="18"/>
      <c r="R115" s="19" t="str">
        <f aca="false">IF(OR(B115="",I115&lt;&gt;"No"),"",IF(M115="Yes",IF(OR(O115&lt;&gt;"",H115="Credited"),"Done","Check for credit"),IF(L115&gt;0,"Rate this lead in LSA","30-day window passed")))</f>
        <v/>
      </c>
      <c r="S115" s="6"/>
    </row>
    <row r="116" customFormat="false" ht="15" hidden="false" customHeight="false" outlineLevel="0" collapsed="false">
      <c r="B116" s="12"/>
      <c r="C116" s="13"/>
      <c r="D116" s="6"/>
      <c r="E116" s="6"/>
      <c r="F116" s="14"/>
      <c r="G116" s="15"/>
      <c r="H116" s="13"/>
      <c r="I116" s="13"/>
      <c r="J116" s="6"/>
      <c r="K116" s="16" t="str">
        <f aca="false">IF(B116="","",B116+30)</f>
        <v/>
      </c>
      <c r="L116" s="17" t="str">
        <f aca="true">IF(B116="","",MAX(0,K116-TODAY()))</f>
        <v/>
      </c>
      <c r="M116" s="13"/>
      <c r="N116" s="12"/>
      <c r="O116" s="15"/>
      <c r="P116" s="13"/>
      <c r="Q116" s="18"/>
      <c r="R116" s="19" t="str">
        <f aca="false">IF(OR(B116="",I116&lt;&gt;"No"),"",IF(M116="Yes",IF(OR(O116&lt;&gt;"",H116="Credited"),"Done","Check for credit"),IF(L116&gt;0,"Rate this lead in LSA","30-day window passed")))</f>
        <v/>
      </c>
      <c r="S116" s="6"/>
    </row>
    <row r="117" customFormat="false" ht="15" hidden="false" customHeight="false" outlineLevel="0" collapsed="false">
      <c r="B117" s="12"/>
      <c r="C117" s="13"/>
      <c r="D117" s="6"/>
      <c r="E117" s="6"/>
      <c r="F117" s="14"/>
      <c r="G117" s="15"/>
      <c r="H117" s="13"/>
      <c r="I117" s="13"/>
      <c r="J117" s="6"/>
      <c r="K117" s="16" t="str">
        <f aca="false">IF(B117="","",B117+30)</f>
        <v/>
      </c>
      <c r="L117" s="17" t="str">
        <f aca="true">IF(B117="","",MAX(0,K117-TODAY()))</f>
        <v/>
      </c>
      <c r="M117" s="13"/>
      <c r="N117" s="12"/>
      <c r="O117" s="15"/>
      <c r="P117" s="13"/>
      <c r="Q117" s="18"/>
      <c r="R117" s="19" t="str">
        <f aca="false">IF(OR(B117="",I117&lt;&gt;"No"),"",IF(M117="Yes",IF(OR(O117&lt;&gt;"",H117="Credited"),"Done","Check for credit"),IF(L117&gt;0,"Rate this lead in LSA","30-day window passed")))</f>
        <v/>
      </c>
      <c r="S117" s="6"/>
    </row>
    <row r="118" customFormat="false" ht="15" hidden="false" customHeight="false" outlineLevel="0" collapsed="false">
      <c r="B118" s="12"/>
      <c r="C118" s="13"/>
      <c r="D118" s="6"/>
      <c r="E118" s="6"/>
      <c r="F118" s="14"/>
      <c r="G118" s="15"/>
      <c r="H118" s="13"/>
      <c r="I118" s="13"/>
      <c r="J118" s="6"/>
      <c r="K118" s="16" t="str">
        <f aca="false">IF(B118="","",B118+30)</f>
        <v/>
      </c>
      <c r="L118" s="17" t="str">
        <f aca="true">IF(B118="","",MAX(0,K118-TODAY()))</f>
        <v/>
      </c>
      <c r="M118" s="13"/>
      <c r="N118" s="12"/>
      <c r="O118" s="15"/>
      <c r="P118" s="13"/>
      <c r="Q118" s="18"/>
      <c r="R118" s="19" t="str">
        <f aca="false">IF(OR(B118="",I118&lt;&gt;"No"),"",IF(M118="Yes",IF(OR(O118&lt;&gt;"",H118="Credited"),"Done","Check for credit"),IF(L118&gt;0,"Rate this lead in LSA","30-day window passed")))</f>
        <v/>
      </c>
      <c r="S118" s="6"/>
    </row>
    <row r="119" customFormat="false" ht="15" hidden="false" customHeight="false" outlineLevel="0" collapsed="false">
      <c r="B119" s="12"/>
      <c r="C119" s="13"/>
      <c r="D119" s="6"/>
      <c r="E119" s="6"/>
      <c r="F119" s="14"/>
      <c r="G119" s="15"/>
      <c r="H119" s="13"/>
      <c r="I119" s="13"/>
      <c r="J119" s="6"/>
      <c r="K119" s="16" t="str">
        <f aca="false">IF(B119="","",B119+30)</f>
        <v/>
      </c>
      <c r="L119" s="17" t="str">
        <f aca="true">IF(B119="","",MAX(0,K119-TODAY()))</f>
        <v/>
      </c>
      <c r="M119" s="13"/>
      <c r="N119" s="12"/>
      <c r="O119" s="15"/>
      <c r="P119" s="13"/>
      <c r="Q119" s="18"/>
      <c r="R119" s="19" t="str">
        <f aca="false">IF(OR(B119="",I119&lt;&gt;"No"),"",IF(M119="Yes",IF(OR(O119&lt;&gt;"",H119="Credited"),"Done","Check for credit"),IF(L119&gt;0,"Rate this lead in LSA","30-day window passed")))</f>
        <v/>
      </c>
      <c r="S119" s="6"/>
    </row>
    <row r="120" customFormat="false" ht="15" hidden="false" customHeight="false" outlineLevel="0" collapsed="false">
      <c r="B120" s="12"/>
      <c r="C120" s="13"/>
      <c r="D120" s="6"/>
      <c r="E120" s="6"/>
      <c r="F120" s="14"/>
      <c r="G120" s="15"/>
      <c r="H120" s="13"/>
      <c r="I120" s="13"/>
      <c r="J120" s="6"/>
      <c r="K120" s="16" t="str">
        <f aca="false">IF(B120="","",B120+30)</f>
        <v/>
      </c>
      <c r="L120" s="17" t="str">
        <f aca="true">IF(B120="","",MAX(0,K120-TODAY()))</f>
        <v/>
      </c>
      <c r="M120" s="13"/>
      <c r="N120" s="12"/>
      <c r="O120" s="15"/>
      <c r="P120" s="13"/>
      <c r="Q120" s="18"/>
      <c r="R120" s="19" t="str">
        <f aca="false">IF(OR(B120="",I120&lt;&gt;"No"),"",IF(M120="Yes",IF(OR(O120&lt;&gt;"",H120="Credited"),"Done","Check for credit"),IF(L120&gt;0,"Rate this lead in LSA","30-day window passed")))</f>
        <v/>
      </c>
      <c r="S120" s="6"/>
    </row>
    <row r="121" customFormat="false" ht="15" hidden="false" customHeight="false" outlineLevel="0" collapsed="false">
      <c r="B121" s="12"/>
      <c r="C121" s="13"/>
      <c r="D121" s="6"/>
      <c r="E121" s="6"/>
      <c r="F121" s="14"/>
      <c r="G121" s="15"/>
      <c r="H121" s="13"/>
      <c r="I121" s="13"/>
      <c r="J121" s="6"/>
      <c r="K121" s="16" t="str">
        <f aca="false">IF(B121="","",B121+30)</f>
        <v/>
      </c>
      <c r="L121" s="17" t="str">
        <f aca="true">IF(B121="","",MAX(0,K121-TODAY()))</f>
        <v/>
      </c>
      <c r="M121" s="13"/>
      <c r="N121" s="12"/>
      <c r="O121" s="15"/>
      <c r="P121" s="13"/>
      <c r="Q121" s="18"/>
      <c r="R121" s="19" t="str">
        <f aca="false">IF(OR(B121="",I121&lt;&gt;"No"),"",IF(M121="Yes",IF(OR(O121&lt;&gt;"",H121="Credited"),"Done","Check for credit"),IF(L121&gt;0,"Rate this lead in LSA","30-day window passed")))</f>
        <v/>
      </c>
      <c r="S121" s="6"/>
    </row>
    <row r="122" customFormat="false" ht="15" hidden="false" customHeight="false" outlineLevel="0" collapsed="false">
      <c r="B122" s="12"/>
      <c r="C122" s="13"/>
      <c r="D122" s="6"/>
      <c r="E122" s="6"/>
      <c r="F122" s="14"/>
      <c r="G122" s="15"/>
      <c r="H122" s="13"/>
      <c r="I122" s="13"/>
      <c r="J122" s="6"/>
      <c r="K122" s="16" t="str">
        <f aca="false">IF(B122="","",B122+30)</f>
        <v/>
      </c>
      <c r="L122" s="17" t="str">
        <f aca="true">IF(B122="","",MAX(0,K122-TODAY()))</f>
        <v/>
      </c>
      <c r="M122" s="13"/>
      <c r="N122" s="12"/>
      <c r="O122" s="15"/>
      <c r="P122" s="13"/>
      <c r="Q122" s="18"/>
      <c r="R122" s="19" t="str">
        <f aca="false">IF(OR(B122="",I122&lt;&gt;"No"),"",IF(M122="Yes",IF(OR(O122&lt;&gt;"",H122="Credited"),"Done","Check for credit"),IF(L122&gt;0,"Rate this lead in LSA","30-day window passed")))</f>
        <v/>
      </c>
      <c r="S122" s="6"/>
    </row>
    <row r="123" customFormat="false" ht="15" hidden="false" customHeight="false" outlineLevel="0" collapsed="false">
      <c r="B123" s="12"/>
      <c r="C123" s="13"/>
      <c r="D123" s="6"/>
      <c r="E123" s="6"/>
      <c r="F123" s="14"/>
      <c r="G123" s="15"/>
      <c r="H123" s="13"/>
      <c r="I123" s="13"/>
      <c r="J123" s="6"/>
      <c r="K123" s="16" t="str">
        <f aca="false">IF(B123="","",B123+30)</f>
        <v/>
      </c>
      <c r="L123" s="17" t="str">
        <f aca="true">IF(B123="","",MAX(0,K123-TODAY()))</f>
        <v/>
      </c>
      <c r="M123" s="13"/>
      <c r="N123" s="12"/>
      <c r="O123" s="15"/>
      <c r="P123" s="13"/>
      <c r="Q123" s="18"/>
      <c r="R123" s="19" t="str">
        <f aca="false">IF(OR(B123="",I123&lt;&gt;"No"),"",IF(M123="Yes",IF(OR(O123&lt;&gt;"",H123="Credited"),"Done","Check for credit"),IF(L123&gt;0,"Rate this lead in LSA","30-day window passed")))</f>
        <v/>
      </c>
      <c r="S123" s="6"/>
    </row>
    <row r="124" customFormat="false" ht="15" hidden="false" customHeight="false" outlineLevel="0" collapsed="false">
      <c r="B124" s="12"/>
      <c r="C124" s="13"/>
      <c r="D124" s="6"/>
      <c r="E124" s="6"/>
      <c r="F124" s="14"/>
      <c r="G124" s="15"/>
      <c r="H124" s="13"/>
      <c r="I124" s="13"/>
      <c r="J124" s="6"/>
      <c r="K124" s="16" t="str">
        <f aca="false">IF(B124="","",B124+30)</f>
        <v/>
      </c>
      <c r="L124" s="17" t="str">
        <f aca="true">IF(B124="","",MAX(0,K124-TODAY()))</f>
        <v/>
      </c>
      <c r="M124" s="13"/>
      <c r="N124" s="12"/>
      <c r="O124" s="15"/>
      <c r="P124" s="13"/>
      <c r="Q124" s="18"/>
      <c r="R124" s="19" t="str">
        <f aca="false">IF(OR(B124="",I124&lt;&gt;"No"),"",IF(M124="Yes",IF(OR(O124&lt;&gt;"",H124="Credited"),"Done","Check for credit"),IF(L124&gt;0,"Rate this lead in LSA","30-day window passed")))</f>
        <v/>
      </c>
      <c r="S124" s="6"/>
    </row>
    <row r="125" customFormat="false" ht="15" hidden="false" customHeight="false" outlineLevel="0" collapsed="false">
      <c r="B125" s="12"/>
      <c r="C125" s="13"/>
      <c r="D125" s="6"/>
      <c r="E125" s="6"/>
      <c r="F125" s="14"/>
      <c r="G125" s="15"/>
      <c r="H125" s="13"/>
      <c r="I125" s="13"/>
      <c r="J125" s="6"/>
      <c r="K125" s="16" t="str">
        <f aca="false">IF(B125="","",B125+30)</f>
        <v/>
      </c>
      <c r="L125" s="17" t="str">
        <f aca="true">IF(B125="","",MAX(0,K125-TODAY()))</f>
        <v/>
      </c>
      <c r="M125" s="13"/>
      <c r="N125" s="12"/>
      <c r="O125" s="15"/>
      <c r="P125" s="13"/>
      <c r="Q125" s="18"/>
      <c r="R125" s="19" t="str">
        <f aca="false">IF(OR(B125="",I125&lt;&gt;"No"),"",IF(M125="Yes",IF(OR(O125&lt;&gt;"",H125="Credited"),"Done","Check for credit"),IF(L125&gt;0,"Rate this lead in LSA","30-day window passed")))</f>
        <v/>
      </c>
      <c r="S125" s="6"/>
    </row>
    <row r="126" customFormat="false" ht="15" hidden="false" customHeight="false" outlineLevel="0" collapsed="false">
      <c r="B126" s="12"/>
      <c r="C126" s="13"/>
      <c r="D126" s="6"/>
      <c r="E126" s="6"/>
      <c r="F126" s="14"/>
      <c r="G126" s="15"/>
      <c r="H126" s="13"/>
      <c r="I126" s="13"/>
      <c r="J126" s="6"/>
      <c r="K126" s="16" t="str">
        <f aca="false">IF(B126="","",B126+30)</f>
        <v/>
      </c>
      <c r="L126" s="17" t="str">
        <f aca="true">IF(B126="","",MAX(0,K126-TODAY()))</f>
        <v/>
      </c>
      <c r="M126" s="13"/>
      <c r="N126" s="12"/>
      <c r="O126" s="15"/>
      <c r="P126" s="13"/>
      <c r="Q126" s="18"/>
      <c r="R126" s="19" t="str">
        <f aca="false">IF(OR(B126="",I126&lt;&gt;"No"),"",IF(M126="Yes",IF(OR(O126&lt;&gt;"",H126="Credited"),"Done","Check for credit"),IF(L126&gt;0,"Rate this lead in LSA","30-day window passed")))</f>
        <v/>
      </c>
      <c r="S126" s="6"/>
    </row>
    <row r="127" customFormat="false" ht="15" hidden="false" customHeight="false" outlineLevel="0" collapsed="false">
      <c r="B127" s="12"/>
      <c r="C127" s="13"/>
      <c r="D127" s="6"/>
      <c r="E127" s="6"/>
      <c r="F127" s="14"/>
      <c r="G127" s="15"/>
      <c r="H127" s="13"/>
      <c r="I127" s="13"/>
      <c r="J127" s="6"/>
      <c r="K127" s="16" t="str">
        <f aca="false">IF(B127="","",B127+30)</f>
        <v/>
      </c>
      <c r="L127" s="17" t="str">
        <f aca="true">IF(B127="","",MAX(0,K127-TODAY()))</f>
        <v/>
      </c>
      <c r="M127" s="13"/>
      <c r="N127" s="12"/>
      <c r="O127" s="15"/>
      <c r="P127" s="13"/>
      <c r="Q127" s="18"/>
      <c r="R127" s="19" t="str">
        <f aca="false">IF(OR(B127="",I127&lt;&gt;"No"),"",IF(M127="Yes",IF(OR(O127&lt;&gt;"",H127="Credited"),"Done","Check for credit"),IF(L127&gt;0,"Rate this lead in LSA","30-day window passed")))</f>
        <v/>
      </c>
      <c r="S127" s="6"/>
    </row>
    <row r="128" customFormat="false" ht="15" hidden="false" customHeight="false" outlineLevel="0" collapsed="false">
      <c r="B128" s="12"/>
      <c r="C128" s="13"/>
      <c r="D128" s="6"/>
      <c r="E128" s="6"/>
      <c r="F128" s="14"/>
      <c r="G128" s="15"/>
      <c r="H128" s="13"/>
      <c r="I128" s="13"/>
      <c r="J128" s="6"/>
      <c r="K128" s="16" t="str">
        <f aca="false">IF(B128="","",B128+30)</f>
        <v/>
      </c>
      <c r="L128" s="17" t="str">
        <f aca="true">IF(B128="","",MAX(0,K128-TODAY()))</f>
        <v/>
      </c>
      <c r="M128" s="13"/>
      <c r="N128" s="12"/>
      <c r="O128" s="15"/>
      <c r="P128" s="13"/>
      <c r="Q128" s="18"/>
      <c r="R128" s="19" t="str">
        <f aca="false">IF(OR(B128="",I128&lt;&gt;"No"),"",IF(M128="Yes",IF(OR(O128&lt;&gt;"",H128="Credited"),"Done","Check for credit"),IF(L128&gt;0,"Rate this lead in LSA","30-day window passed")))</f>
        <v/>
      </c>
      <c r="S128" s="6"/>
    </row>
    <row r="129" customFormat="false" ht="15" hidden="false" customHeight="false" outlineLevel="0" collapsed="false">
      <c r="B129" s="12"/>
      <c r="C129" s="13"/>
      <c r="D129" s="6"/>
      <c r="E129" s="6"/>
      <c r="F129" s="14"/>
      <c r="G129" s="15"/>
      <c r="H129" s="13"/>
      <c r="I129" s="13"/>
      <c r="J129" s="6"/>
      <c r="K129" s="16" t="str">
        <f aca="false">IF(B129="","",B129+30)</f>
        <v/>
      </c>
      <c r="L129" s="17" t="str">
        <f aca="true">IF(B129="","",MAX(0,K129-TODAY()))</f>
        <v/>
      </c>
      <c r="M129" s="13"/>
      <c r="N129" s="12"/>
      <c r="O129" s="15"/>
      <c r="P129" s="13"/>
      <c r="Q129" s="18"/>
      <c r="R129" s="19" t="str">
        <f aca="false">IF(OR(B129="",I129&lt;&gt;"No"),"",IF(M129="Yes",IF(OR(O129&lt;&gt;"",H129="Credited"),"Done","Check for credit"),IF(L129&gt;0,"Rate this lead in LSA","30-day window passed")))</f>
        <v/>
      </c>
      <c r="S129" s="6"/>
    </row>
    <row r="130" customFormat="false" ht="15" hidden="false" customHeight="false" outlineLevel="0" collapsed="false">
      <c r="B130" s="12"/>
      <c r="C130" s="13"/>
      <c r="D130" s="6"/>
      <c r="E130" s="6"/>
      <c r="F130" s="14"/>
      <c r="G130" s="15"/>
      <c r="H130" s="13"/>
      <c r="I130" s="13"/>
      <c r="J130" s="6"/>
      <c r="K130" s="16" t="str">
        <f aca="false">IF(B130="","",B130+30)</f>
        <v/>
      </c>
      <c r="L130" s="17" t="str">
        <f aca="true">IF(B130="","",MAX(0,K130-TODAY()))</f>
        <v/>
      </c>
      <c r="M130" s="13"/>
      <c r="N130" s="12"/>
      <c r="O130" s="15"/>
      <c r="P130" s="13"/>
      <c r="Q130" s="18"/>
      <c r="R130" s="19" t="str">
        <f aca="false">IF(OR(B130="",I130&lt;&gt;"No"),"",IF(M130="Yes",IF(OR(O130&lt;&gt;"",H130="Credited"),"Done","Check for credit"),IF(L130&gt;0,"Rate this lead in LSA","30-day window passed")))</f>
        <v/>
      </c>
      <c r="S130" s="6"/>
    </row>
    <row r="131" customFormat="false" ht="15" hidden="false" customHeight="false" outlineLevel="0" collapsed="false">
      <c r="B131" s="12"/>
      <c r="C131" s="13"/>
      <c r="D131" s="6"/>
      <c r="E131" s="6"/>
      <c r="F131" s="14"/>
      <c r="G131" s="15"/>
      <c r="H131" s="13"/>
      <c r="I131" s="13"/>
      <c r="J131" s="6"/>
      <c r="K131" s="16" t="str">
        <f aca="false">IF(B131="","",B131+30)</f>
        <v/>
      </c>
      <c r="L131" s="17" t="str">
        <f aca="true">IF(B131="","",MAX(0,K131-TODAY()))</f>
        <v/>
      </c>
      <c r="M131" s="13"/>
      <c r="N131" s="12"/>
      <c r="O131" s="15"/>
      <c r="P131" s="13"/>
      <c r="Q131" s="18"/>
      <c r="R131" s="19" t="str">
        <f aca="false">IF(OR(B131="",I131&lt;&gt;"No"),"",IF(M131="Yes",IF(OR(O131&lt;&gt;"",H131="Credited"),"Done","Check for credit"),IF(L131&gt;0,"Rate this lead in LSA","30-day window passed")))</f>
        <v/>
      </c>
      <c r="S131" s="6"/>
    </row>
    <row r="132" customFormat="false" ht="15" hidden="false" customHeight="false" outlineLevel="0" collapsed="false">
      <c r="B132" s="12"/>
      <c r="C132" s="13"/>
      <c r="D132" s="6"/>
      <c r="E132" s="6"/>
      <c r="F132" s="14"/>
      <c r="G132" s="15"/>
      <c r="H132" s="13"/>
      <c r="I132" s="13"/>
      <c r="J132" s="6"/>
      <c r="K132" s="16" t="str">
        <f aca="false">IF(B132="","",B132+30)</f>
        <v/>
      </c>
      <c r="L132" s="17" t="str">
        <f aca="true">IF(B132="","",MAX(0,K132-TODAY()))</f>
        <v/>
      </c>
      <c r="M132" s="13"/>
      <c r="N132" s="12"/>
      <c r="O132" s="15"/>
      <c r="P132" s="13"/>
      <c r="Q132" s="18"/>
      <c r="R132" s="19" t="str">
        <f aca="false">IF(OR(B132="",I132&lt;&gt;"No"),"",IF(M132="Yes",IF(OR(O132&lt;&gt;"",H132="Credited"),"Done","Check for credit"),IF(L132&gt;0,"Rate this lead in LSA","30-day window passed")))</f>
        <v/>
      </c>
      <c r="S132" s="6"/>
    </row>
    <row r="133" customFormat="false" ht="15" hidden="false" customHeight="false" outlineLevel="0" collapsed="false">
      <c r="B133" s="12"/>
      <c r="C133" s="13"/>
      <c r="D133" s="6"/>
      <c r="E133" s="6"/>
      <c r="F133" s="14"/>
      <c r="G133" s="15"/>
      <c r="H133" s="13"/>
      <c r="I133" s="13"/>
      <c r="J133" s="6"/>
      <c r="K133" s="16" t="str">
        <f aca="false">IF(B133="","",B133+30)</f>
        <v/>
      </c>
      <c r="L133" s="17" t="str">
        <f aca="true">IF(B133="","",MAX(0,K133-TODAY()))</f>
        <v/>
      </c>
      <c r="M133" s="13"/>
      <c r="N133" s="12"/>
      <c r="O133" s="15"/>
      <c r="P133" s="13"/>
      <c r="Q133" s="18"/>
      <c r="R133" s="19" t="str">
        <f aca="false">IF(OR(B133="",I133&lt;&gt;"No"),"",IF(M133="Yes",IF(OR(O133&lt;&gt;"",H133="Credited"),"Done","Check for credit"),IF(L133&gt;0,"Rate this lead in LSA","30-day window passed")))</f>
        <v/>
      </c>
      <c r="S133" s="6"/>
    </row>
    <row r="134" customFormat="false" ht="15" hidden="false" customHeight="false" outlineLevel="0" collapsed="false">
      <c r="B134" s="12"/>
      <c r="C134" s="13"/>
      <c r="D134" s="6"/>
      <c r="E134" s="6"/>
      <c r="F134" s="14"/>
      <c r="G134" s="15"/>
      <c r="H134" s="13"/>
      <c r="I134" s="13"/>
      <c r="J134" s="6"/>
      <c r="K134" s="16" t="str">
        <f aca="false">IF(B134="","",B134+30)</f>
        <v/>
      </c>
      <c r="L134" s="17" t="str">
        <f aca="true">IF(B134="","",MAX(0,K134-TODAY()))</f>
        <v/>
      </c>
      <c r="M134" s="13"/>
      <c r="N134" s="12"/>
      <c r="O134" s="15"/>
      <c r="P134" s="13"/>
      <c r="Q134" s="18"/>
      <c r="R134" s="19" t="str">
        <f aca="false">IF(OR(B134="",I134&lt;&gt;"No"),"",IF(M134="Yes",IF(OR(O134&lt;&gt;"",H134="Credited"),"Done","Check for credit"),IF(L134&gt;0,"Rate this lead in LSA","30-day window passed")))</f>
        <v/>
      </c>
      <c r="S134" s="6"/>
    </row>
    <row r="135" customFormat="false" ht="15" hidden="false" customHeight="false" outlineLevel="0" collapsed="false">
      <c r="B135" s="12"/>
      <c r="C135" s="13"/>
      <c r="D135" s="6"/>
      <c r="E135" s="6"/>
      <c r="F135" s="14"/>
      <c r="G135" s="15"/>
      <c r="H135" s="13"/>
      <c r="I135" s="13"/>
      <c r="J135" s="6"/>
      <c r="K135" s="16" t="str">
        <f aca="false">IF(B135="","",B135+30)</f>
        <v/>
      </c>
      <c r="L135" s="17" t="str">
        <f aca="true">IF(B135="","",MAX(0,K135-TODAY()))</f>
        <v/>
      </c>
      <c r="M135" s="13"/>
      <c r="N135" s="12"/>
      <c r="O135" s="15"/>
      <c r="P135" s="13"/>
      <c r="Q135" s="18"/>
      <c r="R135" s="19" t="str">
        <f aca="false">IF(OR(B135="",I135&lt;&gt;"No"),"",IF(M135="Yes",IF(OR(O135&lt;&gt;"",H135="Credited"),"Done","Check for credit"),IF(L135&gt;0,"Rate this lead in LSA","30-day window passed")))</f>
        <v/>
      </c>
      <c r="S135" s="6"/>
    </row>
    <row r="136" customFormat="false" ht="15" hidden="false" customHeight="false" outlineLevel="0" collapsed="false">
      <c r="B136" s="12"/>
      <c r="C136" s="13"/>
      <c r="D136" s="6"/>
      <c r="E136" s="6"/>
      <c r="F136" s="14"/>
      <c r="G136" s="15"/>
      <c r="H136" s="13"/>
      <c r="I136" s="13"/>
      <c r="J136" s="6"/>
      <c r="K136" s="16" t="str">
        <f aca="false">IF(B136="","",B136+30)</f>
        <v/>
      </c>
      <c r="L136" s="17" t="str">
        <f aca="true">IF(B136="","",MAX(0,K136-TODAY()))</f>
        <v/>
      </c>
      <c r="M136" s="13"/>
      <c r="N136" s="12"/>
      <c r="O136" s="15"/>
      <c r="P136" s="13"/>
      <c r="Q136" s="18"/>
      <c r="R136" s="19" t="str">
        <f aca="false">IF(OR(B136="",I136&lt;&gt;"No"),"",IF(M136="Yes",IF(OR(O136&lt;&gt;"",H136="Credited"),"Done","Check for credit"),IF(L136&gt;0,"Rate this lead in LSA","30-day window passed")))</f>
        <v/>
      </c>
      <c r="S136" s="6"/>
    </row>
    <row r="137" customFormat="false" ht="15" hidden="false" customHeight="false" outlineLevel="0" collapsed="false">
      <c r="B137" s="12"/>
      <c r="C137" s="13"/>
      <c r="D137" s="6"/>
      <c r="E137" s="6"/>
      <c r="F137" s="14"/>
      <c r="G137" s="15"/>
      <c r="H137" s="13"/>
      <c r="I137" s="13"/>
      <c r="J137" s="6"/>
      <c r="K137" s="16" t="str">
        <f aca="false">IF(B137="","",B137+30)</f>
        <v/>
      </c>
      <c r="L137" s="17" t="str">
        <f aca="true">IF(B137="","",MAX(0,K137-TODAY()))</f>
        <v/>
      </c>
      <c r="M137" s="13"/>
      <c r="N137" s="12"/>
      <c r="O137" s="15"/>
      <c r="P137" s="13"/>
      <c r="Q137" s="18"/>
      <c r="R137" s="19" t="str">
        <f aca="false">IF(OR(B137="",I137&lt;&gt;"No"),"",IF(M137="Yes",IF(OR(O137&lt;&gt;"",H137="Credited"),"Done","Check for credit"),IF(L137&gt;0,"Rate this lead in LSA","30-day window passed")))</f>
        <v/>
      </c>
      <c r="S137" s="6"/>
    </row>
    <row r="138" customFormat="false" ht="15" hidden="false" customHeight="false" outlineLevel="0" collapsed="false">
      <c r="B138" s="12"/>
      <c r="C138" s="13"/>
      <c r="D138" s="6"/>
      <c r="E138" s="6"/>
      <c r="F138" s="14"/>
      <c r="G138" s="15"/>
      <c r="H138" s="13"/>
      <c r="I138" s="13"/>
      <c r="J138" s="6"/>
      <c r="K138" s="16" t="str">
        <f aca="false">IF(B138="","",B138+30)</f>
        <v/>
      </c>
      <c r="L138" s="17" t="str">
        <f aca="true">IF(B138="","",MAX(0,K138-TODAY()))</f>
        <v/>
      </c>
      <c r="M138" s="13"/>
      <c r="N138" s="12"/>
      <c r="O138" s="15"/>
      <c r="P138" s="13"/>
      <c r="Q138" s="18"/>
      <c r="R138" s="19" t="str">
        <f aca="false">IF(OR(B138="",I138&lt;&gt;"No"),"",IF(M138="Yes",IF(OR(O138&lt;&gt;"",H138="Credited"),"Done","Check for credit"),IF(L138&gt;0,"Rate this lead in LSA","30-day window passed")))</f>
        <v/>
      </c>
      <c r="S138" s="6"/>
    </row>
    <row r="139" customFormat="false" ht="15" hidden="false" customHeight="false" outlineLevel="0" collapsed="false">
      <c r="B139" s="12"/>
      <c r="C139" s="13"/>
      <c r="D139" s="6"/>
      <c r="E139" s="6"/>
      <c r="F139" s="14"/>
      <c r="G139" s="15"/>
      <c r="H139" s="13"/>
      <c r="I139" s="13"/>
      <c r="J139" s="6"/>
      <c r="K139" s="16" t="str">
        <f aca="false">IF(B139="","",B139+30)</f>
        <v/>
      </c>
      <c r="L139" s="17" t="str">
        <f aca="true">IF(B139="","",MAX(0,K139-TODAY()))</f>
        <v/>
      </c>
      <c r="M139" s="13"/>
      <c r="N139" s="12"/>
      <c r="O139" s="15"/>
      <c r="P139" s="13"/>
      <c r="Q139" s="18"/>
      <c r="R139" s="19" t="str">
        <f aca="false">IF(OR(B139="",I139&lt;&gt;"No"),"",IF(M139="Yes",IF(OR(O139&lt;&gt;"",H139="Credited"),"Done","Check for credit"),IF(L139&gt;0,"Rate this lead in LSA","30-day window passed")))</f>
        <v/>
      </c>
      <c r="S139" s="6"/>
    </row>
    <row r="140" customFormat="false" ht="15" hidden="false" customHeight="false" outlineLevel="0" collapsed="false">
      <c r="B140" s="12"/>
      <c r="C140" s="13"/>
      <c r="D140" s="6"/>
      <c r="E140" s="6"/>
      <c r="F140" s="14"/>
      <c r="G140" s="15"/>
      <c r="H140" s="13"/>
      <c r="I140" s="13"/>
      <c r="J140" s="6"/>
      <c r="K140" s="16" t="str">
        <f aca="false">IF(B140="","",B140+30)</f>
        <v/>
      </c>
      <c r="L140" s="17" t="str">
        <f aca="true">IF(B140="","",MAX(0,K140-TODAY()))</f>
        <v/>
      </c>
      <c r="M140" s="13"/>
      <c r="N140" s="12"/>
      <c r="O140" s="15"/>
      <c r="P140" s="13"/>
      <c r="Q140" s="18"/>
      <c r="R140" s="19" t="str">
        <f aca="false">IF(OR(B140="",I140&lt;&gt;"No"),"",IF(M140="Yes",IF(OR(O140&lt;&gt;"",H140="Credited"),"Done","Check for credit"),IF(L140&gt;0,"Rate this lead in LSA","30-day window passed")))</f>
        <v/>
      </c>
      <c r="S140" s="6"/>
    </row>
    <row r="141" customFormat="false" ht="15" hidden="false" customHeight="false" outlineLevel="0" collapsed="false">
      <c r="B141" s="12"/>
      <c r="C141" s="13"/>
      <c r="D141" s="6"/>
      <c r="E141" s="6"/>
      <c r="F141" s="14"/>
      <c r="G141" s="15"/>
      <c r="H141" s="13"/>
      <c r="I141" s="13"/>
      <c r="J141" s="6"/>
      <c r="K141" s="16" t="str">
        <f aca="false">IF(B141="","",B141+30)</f>
        <v/>
      </c>
      <c r="L141" s="17" t="str">
        <f aca="true">IF(B141="","",MAX(0,K141-TODAY()))</f>
        <v/>
      </c>
      <c r="M141" s="13"/>
      <c r="N141" s="12"/>
      <c r="O141" s="15"/>
      <c r="P141" s="13"/>
      <c r="Q141" s="18"/>
      <c r="R141" s="19" t="str">
        <f aca="false">IF(OR(B141="",I141&lt;&gt;"No"),"",IF(M141="Yes",IF(OR(O141&lt;&gt;"",H141="Credited"),"Done","Check for credit"),IF(L141&gt;0,"Rate this lead in LSA","30-day window passed")))</f>
        <v/>
      </c>
      <c r="S141" s="6"/>
    </row>
    <row r="142" customFormat="false" ht="15" hidden="false" customHeight="false" outlineLevel="0" collapsed="false">
      <c r="B142" s="12"/>
      <c r="C142" s="13"/>
      <c r="D142" s="6"/>
      <c r="E142" s="6"/>
      <c r="F142" s="14"/>
      <c r="G142" s="15"/>
      <c r="H142" s="13"/>
      <c r="I142" s="13"/>
      <c r="J142" s="6"/>
      <c r="K142" s="16" t="str">
        <f aca="false">IF(B142="","",B142+30)</f>
        <v/>
      </c>
      <c r="L142" s="17" t="str">
        <f aca="true">IF(B142="","",MAX(0,K142-TODAY()))</f>
        <v/>
      </c>
      <c r="M142" s="13"/>
      <c r="N142" s="12"/>
      <c r="O142" s="15"/>
      <c r="P142" s="13"/>
      <c r="Q142" s="18"/>
      <c r="R142" s="19" t="str">
        <f aca="false">IF(OR(B142="",I142&lt;&gt;"No"),"",IF(M142="Yes",IF(OR(O142&lt;&gt;"",H142="Credited"),"Done","Check for credit"),IF(L142&gt;0,"Rate this lead in LSA","30-day window passed")))</f>
        <v/>
      </c>
      <c r="S142" s="6"/>
    </row>
    <row r="143" customFormat="false" ht="15" hidden="false" customHeight="false" outlineLevel="0" collapsed="false">
      <c r="B143" s="12"/>
      <c r="C143" s="13"/>
      <c r="D143" s="6"/>
      <c r="E143" s="6"/>
      <c r="F143" s="14"/>
      <c r="G143" s="15"/>
      <c r="H143" s="13"/>
      <c r="I143" s="13"/>
      <c r="J143" s="6"/>
      <c r="K143" s="16" t="str">
        <f aca="false">IF(B143="","",B143+30)</f>
        <v/>
      </c>
      <c r="L143" s="17" t="str">
        <f aca="true">IF(B143="","",MAX(0,K143-TODAY()))</f>
        <v/>
      </c>
      <c r="M143" s="13"/>
      <c r="N143" s="12"/>
      <c r="O143" s="15"/>
      <c r="P143" s="13"/>
      <c r="Q143" s="18"/>
      <c r="R143" s="19" t="str">
        <f aca="false">IF(OR(B143="",I143&lt;&gt;"No"),"",IF(M143="Yes",IF(OR(O143&lt;&gt;"",H143="Credited"),"Done","Check for credit"),IF(L143&gt;0,"Rate this lead in LSA","30-day window passed")))</f>
        <v/>
      </c>
      <c r="S143" s="6"/>
    </row>
    <row r="144" customFormat="false" ht="15" hidden="false" customHeight="false" outlineLevel="0" collapsed="false">
      <c r="B144" s="12"/>
      <c r="C144" s="13"/>
      <c r="D144" s="6"/>
      <c r="E144" s="6"/>
      <c r="F144" s="14"/>
      <c r="G144" s="15"/>
      <c r="H144" s="13"/>
      <c r="I144" s="13"/>
      <c r="J144" s="6"/>
      <c r="K144" s="16" t="str">
        <f aca="false">IF(B144="","",B144+30)</f>
        <v/>
      </c>
      <c r="L144" s="17" t="str">
        <f aca="true">IF(B144="","",MAX(0,K144-TODAY()))</f>
        <v/>
      </c>
      <c r="M144" s="13"/>
      <c r="N144" s="12"/>
      <c r="O144" s="15"/>
      <c r="P144" s="13"/>
      <c r="Q144" s="18"/>
      <c r="R144" s="19" t="str">
        <f aca="false">IF(OR(B144="",I144&lt;&gt;"No"),"",IF(M144="Yes",IF(OR(O144&lt;&gt;"",H144="Credited"),"Done","Check for credit"),IF(L144&gt;0,"Rate this lead in LSA","30-day window passed")))</f>
        <v/>
      </c>
      <c r="S144" s="6"/>
    </row>
    <row r="145" customFormat="false" ht="15" hidden="false" customHeight="false" outlineLevel="0" collapsed="false">
      <c r="B145" s="12"/>
      <c r="C145" s="13"/>
      <c r="D145" s="6"/>
      <c r="E145" s="6"/>
      <c r="F145" s="14"/>
      <c r="G145" s="15"/>
      <c r="H145" s="13"/>
      <c r="I145" s="13"/>
      <c r="J145" s="6"/>
      <c r="K145" s="16" t="str">
        <f aca="false">IF(B145="","",B145+30)</f>
        <v/>
      </c>
      <c r="L145" s="17" t="str">
        <f aca="true">IF(B145="","",MAX(0,K145-TODAY()))</f>
        <v/>
      </c>
      <c r="M145" s="13"/>
      <c r="N145" s="12"/>
      <c r="O145" s="15"/>
      <c r="P145" s="13"/>
      <c r="Q145" s="18"/>
      <c r="R145" s="19" t="str">
        <f aca="false">IF(OR(B145="",I145&lt;&gt;"No"),"",IF(M145="Yes",IF(OR(O145&lt;&gt;"",H145="Credited"),"Done","Check for credit"),IF(L145&gt;0,"Rate this lead in LSA","30-day window passed")))</f>
        <v/>
      </c>
      <c r="S145" s="6"/>
    </row>
    <row r="146" customFormat="false" ht="15" hidden="false" customHeight="false" outlineLevel="0" collapsed="false">
      <c r="B146" s="12"/>
      <c r="C146" s="13"/>
      <c r="D146" s="6"/>
      <c r="E146" s="6"/>
      <c r="F146" s="14"/>
      <c r="G146" s="15"/>
      <c r="H146" s="13"/>
      <c r="I146" s="13"/>
      <c r="J146" s="6"/>
      <c r="K146" s="16" t="str">
        <f aca="false">IF(B146="","",B146+30)</f>
        <v/>
      </c>
      <c r="L146" s="17" t="str">
        <f aca="true">IF(B146="","",MAX(0,K146-TODAY()))</f>
        <v/>
      </c>
      <c r="M146" s="13"/>
      <c r="N146" s="12"/>
      <c r="O146" s="15"/>
      <c r="P146" s="13"/>
      <c r="Q146" s="18"/>
      <c r="R146" s="19" t="str">
        <f aca="false">IF(OR(B146="",I146&lt;&gt;"No"),"",IF(M146="Yes",IF(OR(O146&lt;&gt;"",H146="Credited"),"Done","Check for credit"),IF(L146&gt;0,"Rate this lead in LSA","30-day window passed")))</f>
        <v/>
      </c>
      <c r="S146" s="6"/>
    </row>
    <row r="147" customFormat="false" ht="15" hidden="false" customHeight="false" outlineLevel="0" collapsed="false">
      <c r="B147" s="12"/>
      <c r="C147" s="13"/>
      <c r="D147" s="6"/>
      <c r="E147" s="6"/>
      <c r="F147" s="14"/>
      <c r="G147" s="15"/>
      <c r="H147" s="13"/>
      <c r="I147" s="13"/>
      <c r="J147" s="6"/>
      <c r="K147" s="16" t="str">
        <f aca="false">IF(B147="","",B147+30)</f>
        <v/>
      </c>
      <c r="L147" s="17" t="str">
        <f aca="true">IF(B147="","",MAX(0,K147-TODAY()))</f>
        <v/>
      </c>
      <c r="M147" s="13"/>
      <c r="N147" s="12"/>
      <c r="O147" s="15"/>
      <c r="P147" s="13"/>
      <c r="Q147" s="18"/>
      <c r="R147" s="19" t="str">
        <f aca="false">IF(OR(B147="",I147&lt;&gt;"No"),"",IF(M147="Yes",IF(OR(O147&lt;&gt;"",H147="Credited"),"Done","Check for credit"),IF(L147&gt;0,"Rate this lead in LSA","30-day window passed")))</f>
        <v/>
      </c>
      <c r="S147" s="6"/>
    </row>
    <row r="148" customFormat="false" ht="15" hidden="false" customHeight="false" outlineLevel="0" collapsed="false">
      <c r="B148" s="12"/>
      <c r="C148" s="13"/>
      <c r="D148" s="6"/>
      <c r="E148" s="6"/>
      <c r="F148" s="14"/>
      <c r="G148" s="15"/>
      <c r="H148" s="13"/>
      <c r="I148" s="13"/>
      <c r="J148" s="6"/>
      <c r="K148" s="16" t="str">
        <f aca="false">IF(B148="","",B148+30)</f>
        <v/>
      </c>
      <c r="L148" s="17" t="str">
        <f aca="true">IF(B148="","",MAX(0,K148-TODAY()))</f>
        <v/>
      </c>
      <c r="M148" s="13"/>
      <c r="N148" s="12"/>
      <c r="O148" s="15"/>
      <c r="P148" s="13"/>
      <c r="Q148" s="18"/>
      <c r="R148" s="19" t="str">
        <f aca="false">IF(OR(B148="",I148&lt;&gt;"No"),"",IF(M148="Yes",IF(OR(O148&lt;&gt;"",H148="Credited"),"Done","Check for credit"),IF(L148&gt;0,"Rate this lead in LSA","30-day window passed")))</f>
        <v/>
      </c>
      <c r="S148" s="6"/>
    </row>
    <row r="149" customFormat="false" ht="15" hidden="false" customHeight="false" outlineLevel="0" collapsed="false">
      <c r="B149" s="12"/>
      <c r="C149" s="13"/>
      <c r="D149" s="6"/>
      <c r="E149" s="6"/>
      <c r="F149" s="14"/>
      <c r="G149" s="15"/>
      <c r="H149" s="13"/>
      <c r="I149" s="13"/>
      <c r="J149" s="6"/>
      <c r="K149" s="16" t="str">
        <f aca="false">IF(B149="","",B149+30)</f>
        <v/>
      </c>
      <c r="L149" s="17" t="str">
        <f aca="true">IF(B149="","",MAX(0,K149-TODAY()))</f>
        <v/>
      </c>
      <c r="M149" s="13"/>
      <c r="N149" s="12"/>
      <c r="O149" s="15"/>
      <c r="P149" s="13"/>
      <c r="Q149" s="18"/>
      <c r="R149" s="19" t="str">
        <f aca="false">IF(OR(B149="",I149&lt;&gt;"No"),"",IF(M149="Yes",IF(OR(O149&lt;&gt;"",H149="Credited"),"Done","Check for credit"),IF(L149&gt;0,"Rate this lead in LSA","30-day window passed")))</f>
        <v/>
      </c>
      <c r="S149" s="6"/>
    </row>
    <row r="150" customFormat="false" ht="15" hidden="false" customHeight="false" outlineLevel="0" collapsed="false">
      <c r="B150" s="12"/>
      <c r="C150" s="13"/>
      <c r="D150" s="6"/>
      <c r="E150" s="6"/>
      <c r="F150" s="14"/>
      <c r="G150" s="15"/>
      <c r="H150" s="13"/>
      <c r="I150" s="13"/>
      <c r="J150" s="6"/>
      <c r="K150" s="16" t="str">
        <f aca="false">IF(B150="","",B150+30)</f>
        <v/>
      </c>
      <c r="L150" s="17" t="str">
        <f aca="true">IF(B150="","",MAX(0,K150-TODAY()))</f>
        <v/>
      </c>
      <c r="M150" s="13"/>
      <c r="N150" s="12"/>
      <c r="O150" s="15"/>
      <c r="P150" s="13"/>
      <c r="Q150" s="18"/>
      <c r="R150" s="19" t="str">
        <f aca="false">IF(OR(B150="",I150&lt;&gt;"No"),"",IF(M150="Yes",IF(OR(O150&lt;&gt;"",H150="Credited"),"Done","Check for credit"),IF(L150&gt;0,"Rate this lead in LSA","30-day window passed")))</f>
        <v/>
      </c>
      <c r="S150" s="6"/>
    </row>
    <row r="151" customFormat="false" ht="15" hidden="false" customHeight="false" outlineLevel="0" collapsed="false">
      <c r="B151" s="12"/>
      <c r="C151" s="13"/>
      <c r="D151" s="6"/>
      <c r="E151" s="6"/>
      <c r="F151" s="14"/>
      <c r="G151" s="15"/>
      <c r="H151" s="13"/>
      <c r="I151" s="13"/>
      <c r="J151" s="6"/>
      <c r="K151" s="16" t="str">
        <f aca="false">IF(B151="","",B151+30)</f>
        <v/>
      </c>
      <c r="L151" s="17" t="str">
        <f aca="true">IF(B151="","",MAX(0,K151-TODAY()))</f>
        <v/>
      </c>
      <c r="M151" s="13"/>
      <c r="N151" s="12"/>
      <c r="O151" s="15"/>
      <c r="P151" s="13"/>
      <c r="Q151" s="18"/>
      <c r="R151" s="19" t="str">
        <f aca="false">IF(OR(B151="",I151&lt;&gt;"No"),"",IF(M151="Yes",IF(OR(O151&lt;&gt;"",H151="Credited"),"Done","Check for credit"),IF(L151&gt;0,"Rate this lead in LSA","30-day window passed")))</f>
        <v/>
      </c>
      <c r="S151" s="6"/>
    </row>
    <row r="152" customFormat="false" ht="15" hidden="false" customHeight="false" outlineLevel="0" collapsed="false">
      <c r="B152" s="12"/>
      <c r="C152" s="13"/>
      <c r="D152" s="6"/>
      <c r="E152" s="6"/>
      <c r="F152" s="14"/>
      <c r="G152" s="15"/>
      <c r="H152" s="13"/>
      <c r="I152" s="13"/>
      <c r="J152" s="6"/>
      <c r="K152" s="16" t="str">
        <f aca="false">IF(B152="","",B152+30)</f>
        <v/>
      </c>
      <c r="L152" s="17" t="str">
        <f aca="true">IF(B152="","",MAX(0,K152-TODAY()))</f>
        <v/>
      </c>
      <c r="M152" s="13"/>
      <c r="N152" s="12"/>
      <c r="O152" s="15"/>
      <c r="P152" s="13"/>
      <c r="Q152" s="18"/>
      <c r="R152" s="19" t="str">
        <f aca="false">IF(OR(B152="",I152&lt;&gt;"No"),"",IF(M152="Yes",IF(OR(O152&lt;&gt;"",H152="Credited"),"Done","Check for credit"),IF(L152&gt;0,"Rate this lead in LSA","30-day window passed")))</f>
        <v/>
      </c>
      <c r="S152" s="6"/>
    </row>
    <row r="153" customFormat="false" ht="15" hidden="false" customHeight="false" outlineLevel="0" collapsed="false">
      <c r="B153" s="12"/>
      <c r="C153" s="13"/>
      <c r="D153" s="6"/>
      <c r="E153" s="6"/>
      <c r="F153" s="14"/>
      <c r="G153" s="15"/>
      <c r="H153" s="13"/>
      <c r="I153" s="13"/>
      <c r="J153" s="6"/>
      <c r="K153" s="16" t="str">
        <f aca="false">IF(B153="","",B153+30)</f>
        <v/>
      </c>
      <c r="L153" s="17" t="str">
        <f aca="true">IF(B153="","",MAX(0,K153-TODAY()))</f>
        <v/>
      </c>
      <c r="M153" s="13"/>
      <c r="N153" s="12"/>
      <c r="O153" s="15"/>
      <c r="P153" s="13"/>
      <c r="Q153" s="18"/>
      <c r="R153" s="19" t="str">
        <f aca="false">IF(OR(B153="",I153&lt;&gt;"No"),"",IF(M153="Yes",IF(OR(O153&lt;&gt;"",H153="Credited"),"Done","Check for credit"),IF(L153&gt;0,"Rate this lead in LSA","30-day window passed")))</f>
        <v/>
      </c>
      <c r="S153" s="6"/>
    </row>
    <row r="154" customFormat="false" ht="15" hidden="false" customHeight="false" outlineLevel="0" collapsed="false">
      <c r="B154" s="12"/>
      <c r="C154" s="13"/>
      <c r="D154" s="6"/>
      <c r="E154" s="6"/>
      <c r="F154" s="14"/>
      <c r="G154" s="15"/>
      <c r="H154" s="13"/>
      <c r="I154" s="13"/>
      <c r="J154" s="6"/>
      <c r="K154" s="16" t="str">
        <f aca="false">IF(B154="","",B154+30)</f>
        <v/>
      </c>
      <c r="L154" s="17" t="str">
        <f aca="true">IF(B154="","",MAX(0,K154-TODAY()))</f>
        <v/>
      </c>
      <c r="M154" s="13"/>
      <c r="N154" s="12"/>
      <c r="O154" s="15"/>
      <c r="P154" s="13"/>
      <c r="Q154" s="18"/>
      <c r="R154" s="19" t="str">
        <f aca="false">IF(OR(B154="",I154&lt;&gt;"No"),"",IF(M154="Yes",IF(OR(O154&lt;&gt;"",H154="Credited"),"Done","Check for credit"),IF(L154&gt;0,"Rate this lead in LSA","30-day window passed")))</f>
        <v/>
      </c>
      <c r="S154" s="6"/>
    </row>
    <row r="155" customFormat="false" ht="15" hidden="false" customHeight="false" outlineLevel="0" collapsed="false">
      <c r="B155" s="12"/>
      <c r="C155" s="13"/>
      <c r="D155" s="6"/>
      <c r="E155" s="6"/>
      <c r="F155" s="14"/>
      <c r="G155" s="15"/>
      <c r="H155" s="13"/>
      <c r="I155" s="13"/>
      <c r="J155" s="6"/>
      <c r="K155" s="16" t="str">
        <f aca="false">IF(B155="","",B155+30)</f>
        <v/>
      </c>
      <c r="L155" s="17" t="str">
        <f aca="true">IF(B155="","",MAX(0,K155-TODAY()))</f>
        <v/>
      </c>
      <c r="M155" s="13"/>
      <c r="N155" s="12"/>
      <c r="O155" s="15"/>
      <c r="P155" s="13"/>
      <c r="Q155" s="18"/>
      <c r="R155" s="19" t="str">
        <f aca="false">IF(OR(B155="",I155&lt;&gt;"No"),"",IF(M155="Yes",IF(OR(O155&lt;&gt;"",H155="Credited"),"Done","Check for credit"),IF(L155&gt;0,"Rate this lead in LSA","30-day window passed")))</f>
        <v/>
      </c>
      <c r="S155" s="6"/>
    </row>
    <row r="156" customFormat="false" ht="15" hidden="false" customHeight="false" outlineLevel="0" collapsed="false">
      <c r="B156" s="12"/>
      <c r="C156" s="13"/>
      <c r="D156" s="6"/>
      <c r="E156" s="6"/>
      <c r="F156" s="14"/>
      <c r="G156" s="15"/>
      <c r="H156" s="13"/>
      <c r="I156" s="13"/>
      <c r="J156" s="6"/>
      <c r="K156" s="16" t="str">
        <f aca="false">IF(B156="","",B156+30)</f>
        <v/>
      </c>
      <c r="L156" s="17" t="str">
        <f aca="true">IF(B156="","",MAX(0,K156-TODAY()))</f>
        <v/>
      </c>
      <c r="M156" s="13"/>
      <c r="N156" s="12"/>
      <c r="O156" s="15"/>
      <c r="P156" s="13"/>
      <c r="Q156" s="18"/>
      <c r="R156" s="19" t="str">
        <f aca="false">IF(OR(B156="",I156&lt;&gt;"No"),"",IF(M156="Yes",IF(OR(O156&lt;&gt;"",H156="Credited"),"Done","Check for credit"),IF(L156&gt;0,"Rate this lead in LSA","30-day window passed")))</f>
        <v/>
      </c>
      <c r="S156" s="6"/>
    </row>
    <row r="157" customFormat="false" ht="15" hidden="false" customHeight="false" outlineLevel="0" collapsed="false">
      <c r="B157" s="12"/>
      <c r="C157" s="13"/>
      <c r="D157" s="6"/>
      <c r="E157" s="6"/>
      <c r="F157" s="14"/>
      <c r="G157" s="15"/>
      <c r="H157" s="13"/>
      <c r="I157" s="13"/>
      <c r="J157" s="6"/>
      <c r="K157" s="16" t="str">
        <f aca="false">IF(B157="","",B157+30)</f>
        <v/>
      </c>
      <c r="L157" s="17" t="str">
        <f aca="true">IF(B157="","",MAX(0,K157-TODAY()))</f>
        <v/>
      </c>
      <c r="M157" s="13"/>
      <c r="N157" s="12"/>
      <c r="O157" s="15"/>
      <c r="P157" s="13"/>
      <c r="Q157" s="18"/>
      <c r="R157" s="19" t="str">
        <f aca="false">IF(OR(B157="",I157&lt;&gt;"No"),"",IF(M157="Yes",IF(OR(O157&lt;&gt;"",H157="Credited"),"Done","Check for credit"),IF(L157&gt;0,"Rate this lead in LSA","30-day window passed")))</f>
        <v/>
      </c>
      <c r="S157" s="6"/>
    </row>
    <row r="158" customFormat="false" ht="15" hidden="false" customHeight="false" outlineLevel="0" collapsed="false">
      <c r="B158" s="12"/>
      <c r="C158" s="13"/>
      <c r="D158" s="6"/>
      <c r="E158" s="6"/>
      <c r="F158" s="14"/>
      <c r="G158" s="15"/>
      <c r="H158" s="13"/>
      <c r="I158" s="13"/>
      <c r="J158" s="6"/>
      <c r="K158" s="16" t="str">
        <f aca="false">IF(B158="","",B158+30)</f>
        <v/>
      </c>
      <c r="L158" s="17" t="str">
        <f aca="true">IF(B158="","",MAX(0,K158-TODAY()))</f>
        <v/>
      </c>
      <c r="M158" s="13"/>
      <c r="N158" s="12"/>
      <c r="O158" s="15"/>
      <c r="P158" s="13"/>
      <c r="Q158" s="18"/>
      <c r="R158" s="19" t="str">
        <f aca="false">IF(OR(B158="",I158&lt;&gt;"No"),"",IF(M158="Yes",IF(OR(O158&lt;&gt;"",H158="Credited"),"Done","Check for credit"),IF(L158&gt;0,"Rate this lead in LSA","30-day window passed")))</f>
        <v/>
      </c>
      <c r="S158" s="6"/>
    </row>
    <row r="159" customFormat="false" ht="15" hidden="false" customHeight="false" outlineLevel="0" collapsed="false">
      <c r="B159" s="12"/>
      <c r="C159" s="13"/>
      <c r="D159" s="6"/>
      <c r="E159" s="6"/>
      <c r="F159" s="14"/>
      <c r="G159" s="15"/>
      <c r="H159" s="13"/>
      <c r="I159" s="13"/>
      <c r="J159" s="6"/>
      <c r="K159" s="16" t="str">
        <f aca="false">IF(B159="","",B159+30)</f>
        <v/>
      </c>
      <c r="L159" s="17" t="str">
        <f aca="true">IF(B159="","",MAX(0,K159-TODAY()))</f>
        <v/>
      </c>
      <c r="M159" s="13"/>
      <c r="N159" s="12"/>
      <c r="O159" s="15"/>
      <c r="P159" s="13"/>
      <c r="Q159" s="18"/>
      <c r="R159" s="19" t="str">
        <f aca="false">IF(OR(B159="",I159&lt;&gt;"No"),"",IF(M159="Yes",IF(OR(O159&lt;&gt;"",H159="Credited"),"Done","Check for credit"),IF(L159&gt;0,"Rate this lead in LSA","30-day window passed")))</f>
        <v/>
      </c>
      <c r="S159" s="6"/>
    </row>
    <row r="160" customFormat="false" ht="15" hidden="false" customHeight="false" outlineLevel="0" collapsed="false">
      <c r="B160" s="12"/>
      <c r="C160" s="13"/>
      <c r="D160" s="6"/>
      <c r="E160" s="6"/>
      <c r="F160" s="14"/>
      <c r="G160" s="15"/>
      <c r="H160" s="13"/>
      <c r="I160" s="13"/>
      <c r="J160" s="6"/>
      <c r="K160" s="16" t="str">
        <f aca="false">IF(B160="","",B160+30)</f>
        <v/>
      </c>
      <c r="L160" s="17" t="str">
        <f aca="true">IF(B160="","",MAX(0,K160-TODAY()))</f>
        <v/>
      </c>
      <c r="M160" s="13"/>
      <c r="N160" s="12"/>
      <c r="O160" s="15"/>
      <c r="P160" s="13"/>
      <c r="Q160" s="18"/>
      <c r="R160" s="19" t="str">
        <f aca="false">IF(OR(B160="",I160&lt;&gt;"No"),"",IF(M160="Yes",IF(OR(O160&lt;&gt;"",H160="Credited"),"Done","Check for credit"),IF(L160&gt;0,"Rate this lead in LSA","30-day window passed")))</f>
        <v/>
      </c>
      <c r="S160" s="6"/>
    </row>
    <row r="161" customFormat="false" ht="15" hidden="false" customHeight="false" outlineLevel="0" collapsed="false">
      <c r="B161" s="12"/>
      <c r="C161" s="13"/>
      <c r="D161" s="6"/>
      <c r="E161" s="6"/>
      <c r="F161" s="14"/>
      <c r="G161" s="15"/>
      <c r="H161" s="13"/>
      <c r="I161" s="13"/>
      <c r="J161" s="6"/>
      <c r="K161" s="16" t="str">
        <f aca="false">IF(B161="","",B161+30)</f>
        <v/>
      </c>
      <c r="L161" s="17" t="str">
        <f aca="true">IF(B161="","",MAX(0,K161-TODAY()))</f>
        <v/>
      </c>
      <c r="M161" s="13"/>
      <c r="N161" s="12"/>
      <c r="O161" s="15"/>
      <c r="P161" s="13"/>
      <c r="Q161" s="18"/>
      <c r="R161" s="19" t="str">
        <f aca="false">IF(OR(B161="",I161&lt;&gt;"No"),"",IF(M161="Yes",IF(OR(O161&lt;&gt;"",H161="Credited"),"Done","Check for credit"),IF(L161&gt;0,"Rate this lead in LSA","30-day window passed")))</f>
        <v/>
      </c>
      <c r="S161" s="6"/>
    </row>
    <row r="162" customFormat="false" ht="15" hidden="false" customHeight="false" outlineLevel="0" collapsed="false">
      <c r="B162" s="12"/>
      <c r="C162" s="13"/>
      <c r="D162" s="6"/>
      <c r="E162" s="6"/>
      <c r="F162" s="14"/>
      <c r="G162" s="15"/>
      <c r="H162" s="13"/>
      <c r="I162" s="13"/>
      <c r="J162" s="6"/>
      <c r="K162" s="16" t="str">
        <f aca="false">IF(B162="","",B162+30)</f>
        <v/>
      </c>
      <c r="L162" s="17" t="str">
        <f aca="true">IF(B162="","",MAX(0,K162-TODAY()))</f>
        <v/>
      </c>
      <c r="M162" s="13"/>
      <c r="N162" s="12"/>
      <c r="O162" s="15"/>
      <c r="P162" s="13"/>
      <c r="Q162" s="18"/>
      <c r="R162" s="19" t="str">
        <f aca="false">IF(OR(B162="",I162&lt;&gt;"No"),"",IF(M162="Yes",IF(OR(O162&lt;&gt;"",H162="Credited"),"Done","Check for credit"),IF(L162&gt;0,"Rate this lead in LSA","30-day window passed")))</f>
        <v/>
      </c>
      <c r="S162" s="6"/>
    </row>
    <row r="163" customFormat="false" ht="15" hidden="false" customHeight="false" outlineLevel="0" collapsed="false">
      <c r="B163" s="12"/>
      <c r="C163" s="13"/>
      <c r="D163" s="6"/>
      <c r="E163" s="6"/>
      <c r="F163" s="14"/>
      <c r="G163" s="15"/>
      <c r="H163" s="13"/>
      <c r="I163" s="13"/>
      <c r="J163" s="6"/>
      <c r="K163" s="16" t="str">
        <f aca="false">IF(B163="","",B163+30)</f>
        <v/>
      </c>
      <c r="L163" s="17" t="str">
        <f aca="true">IF(B163="","",MAX(0,K163-TODAY()))</f>
        <v/>
      </c>
      <c r="M163" s="13"/>
      <c r="N163" s="12"/>
      <c r="O163" s="15"/>
      <c r="P163" s="13"/>
      <c r="Q163" s="18"/>
      <c r="R163" s="19" t="str">
        <f aca="false">IF(OR(B163="",I163&lt;&gt;"No"),"",IF(M163="Yes",IF(OR(O163&lt;&gt;"",H163="Credited"),"Done","Check for credit"),IF(L163&gt;0,"Rate this lead in LSA","30-day window passed")))</f>
        <v/>
      </c>
      <c r="S163" s="6"/>
    </row>
    <row r="164" customFormat="false" ht="15" hidden="false" customHeight="false" outlineLevel="0" collapsed="false">
      <c r="B164" s="12"/>
      <c r="C164" s="13"/>
      <c r="D164" s="6"/>
      <c r="E164" s="6"/>
      <c r="F164" s="14"/>
      <c r="G164" s="15"/>
      <c r="H164" s="13"/>
      <c r="I164" s="13"/>
      <c r="J164" s="6"/>
      <c r="K164" s="16" t="str">
        <f aca="false">IF(B164="","",B164+30)</f>
        <v/>
      </c>
      <c r="L164" s="17" t="str">
        <f aca="true">IF(B164="","",MAX(0,K164-TODAY()))</f>
        <v/>
      </c>
      <c r="M164" s="13"/>
      <c r="N164" s="12"/>
      <c r="O164" s="15"/>
      <c r="P164" s="13"/>
      <c r="Q164" s="18"/>
      <c r="R164" s="19" t="str">
        <f aca="false">IF(OR(B164="",I164&lt;&gt;"No"),"",IF(M164="Yes",IF(OR(O164&lt;&gt;"",H164="Credited"),"Done","Check for credit"),IF(L164&gt;0,"Rate this lead in LSA","30-day window passed")))</f>
        <v/>
      </c>
      <c r="S164" s="6"/>
    </row>
    <row r="165" customFormat="false" ht="15" hidden="false" customHeight="false" outlineLevel="0" collapsed="false">
      <c r="B165" s="12"/>
      <c r="C165" s="13"/>
      <c r="D165" s="6"/>
      <c r="E165" s="6"/>
      <c r="F165" s="14"/>
      <c r="G165" s="15"/>
      <c r="H165" s="13"/>
      <c r="I165" s="13"/>
      <c r="J165" s="6"/>
      <c r="K165" s="16" t="str">
        <f aca="false">IF(B165="","",B165+30)</f>
        <v/>
      </c>
      <c r="L165" s="17" t="str">
        <f aca="true">IF(B165="","",MAX(0,K165-TODAY()))</f>
        <v/>
      </c>
      <c r="M165" s="13"/>
      <c r="N165" s="12"/>
      <c r="O165" s="15"/>
      <c r="P165" s="13"/>
      <c r="Q165" s="18"/>
      <c r="R165" s="19" t="str">
        <f aca="false">IF(OR(B165="",I165&lt;&gt;"No"),"",IF(M165="Yes",IF(OR(O165&lt;&gt;"",H165="Credited"),"Done","Check for credit"),IF(L165&gt;0,"Rate this lead in LSA","30-day window passed")))</f>
        <v/>
      </c>
      <c r="S165" s="6"/>
    </row>
    <row r="166" customFormat="false" ht="15" hidden="false" customHeight="false" outlineLevel="0" collapsed="false">
      <c r="B166" s="12"/>
      <c r="C166" s="13"/>
      <c r="D166" s="6"/>
      <c r="E166" s="6"/>
      <c r="F166" s="14"/>
      <c r="G166" s="15"/>
      <c r="H166" s="13"/>
      <c r="I166" s="13"/>
      <c r="J166" s="6"/>
      <c r="K166" s="16" t="str">
        <f aca="false">IF(B166="","",B166+30)</f>
        <v/>
      </c>
      <c r="L166" s="17" t="str">
        <f aca="true">IF(B166="","",MAX(0,K166-TODAY()))</f>
        <v/>
      </c>
      <c r="M166" s="13"/>
      <c r="N166" s="12"/>
      <c r="O166" s="15"/>
      <c r="P166" s="13"/>
      <c r="Q166" s="18"/>
      <c r="R166" s="19" t="str">
        <f aca="false">IF(OR(B166="",I166&lt;&gt;"No"),"",IF(M166="Yes",IF(OR(O166&lt;&gt;"",H166="Credited"),"Done","Check for credit"),IF(L166&gt;0,"Rate this lead in LSA","30-day window passed")))</f>
        <v/>
      </c>
      <c r="S166" s="6"/>
    </row>
    <row r="167" customFormat="false" ht="15" hidden="false" customHeight="false" outlineLevel="0" collapsed="false">
      <c r="B167" s="12"/>
      <c r="C167" s="13"/>
      <c r="D167" s="6"/>
      <c r="E167" s="6"/>
      <c r="F167" s="14"/>
      <c r="G167" s="15"/>
      <c r="H167" s="13"/>
      <c r="I167" s="13"/>
      <c r="J167" s="6"/>
      <c r="K167" s="16" t="str">
        <f aca="false">IF(B167="","",B167+30)</f>
        <v/>
      </c>
      <c r="L167" s="17" t="str">
        <f aca="true">IF(B167="","",MAX(0,K167-TODAY()))</f>
        <v/>
      </c>
      <c r="M167" s="13"/>
      <c r="N167" s="12"/>
      <c r="O167" s="15"/>
      <c r="P167" s="13"/>
      <c r="Q167" s="18"/>
      <c r="R167" s="19" t="str">
        <f aca="false">IF(OR(B167="",I167&lt;&gt;"No"),"",IF(M167="Yes",IF(OR(O167&lt;&gt;"",H167="Credited"),"Done","Check for credit"),IF(L167&gt;0,"Rate this lead in LSA","30-day window passed")))</f>
        <v/>
      </c>
      <c r="S167" s="6"/>
    </row>
    <row r="168" customFormat="false" ht="15" hidden="false" customHeight="false" outlineLevel="0" collapsed="false">
      <c r="B168" s="12"/>
      <c r="C168" s="13"/>
      <c r="D168" s="6"/>
      <c r="E168" s="6"/>
      <c r="F168" s="14"/>
      <c r="G168" s="15"/>
      <c r="H168" s="13"/>
      <c r="I168" s="13"/>
      <c r="J168" s="6"/>
      <c r="K168" s="16" t="str">
        <f aca="false">IF(B168="","",B168+30)</f>
        <v/>
      </c>
      <c r="L168" s="17" t="str">
        <f aca="true">IF(B168="","",MAX(0,K168-TODAY()))</f>
        <v/>
      </c>
      <c r="M168" s="13"/>
      <c r="N168" s="12"/>
      <c r="O168" s="15"/>
      <c r="P168" s="13"/>
      <c r="Q168" s="18"/>
      <c r="R168" s="19" t="str">
        <f aca="false">IF(OR(B168="",I168&lt;&gt;"No"),"",IF(M168="Yes",IF(OR(O168&lt;&gt;"",H168="Credited"),"Done","Check for credit"),IF(L168&gt;0,"Rate this lead in LSA","30-day window passed")))</f>
        <v/>
      </c>
      <c r="S168" s="6"/>
    </row>
    <row r="169" customFormat="false" ht="15" hidden="false" customHeight="false" outlineLevel="0" collapsed="false">
      <c r="B169" s="12"/>
      <c r="C169" s="13"/>
      <c r="D169" s="6"/>
      <c r="E169" s="6"/>
      <c r="F169" s="14"/>
      <c r="G169" s="15"/>
      <c r="H169" s="13"/>
      <c r="I169" s="13"/>
      <c r="J169" s="6"/>
      <c r="K169" s="16" t="str">
        <f aca="false">IF(B169="","",B169+30)</f>
        <v/>
      </c>
      <c r="L169" s="17" t="str">
        <f aca="true">IF(B169="","",MAX(0,K169-TODAY()))</f>
        <v/>
      </c>
      <c r="M169" s="13"/>
      <c r="N169" s="12"/>
      <c r="O169" s="15"/>
      <c r="P169" s="13"/>
      <c r="Q169" s="18"/>
      <c r="R169" s="19" t="str">
        <f aca="false">IF(OR(B169="",I169&lt;&gt;"No"),"",IF(M169="Yes",IF(OR(O169&lt;&gt;"",H169="Credited"),"Done","Check for credit"),IF(L169&gt;0,"Rate this lead in LSA","30-day window passed")))</f>
        <v/>
      </c>
      <c r="S169" s="6"/>
    </row>
    <row r="170" customFormat="false" ht="15" hidden="false" customHeight="false" outlineLevel="0" collapsed="false">
      <c r="B170" s="12"/>
      <c r="C170" s="13"/>
      <c r="D170" s="6"/>
      <c r="E170" s="6"/>
      <c r="F170" s="14"/>
      <c r="G170" s="15"/>
      <c r="H170" s="13"/>
      <c r="I170" s="13"/>
      <c r="J170" s="6"/>
      <c r="K170" s="16" t="str">
        <f aca="false">IF(B170="","",B170+30)</f>
        <v/>
      </c>
      <c r="L170" s="17" t="str">
        <f aca="true">IF(B170="","",MAX(0,K170-TODAY()))</f>
        <v/>
      </c>
      <c r="M170" s="13"/>
      <c r="N170" s="12"/>
      <c r="O170" s="15"/>
      <c r="P170" s="13"/>
      <c r="Q170" s="18"/>
      <c r="R170" s="19" t="str">
        <f aca="false">IF(OR(B170="",I170&lt;&gt;"No"),"",IF(M170="Yes",IF(OR(O170&lt;&gt;"",H170="Credited"),"Done","Check for credit"),IF(L170&gt;0,"Rate this lead in LSA","30-day window passed")))</f>
        <v/>
      </c>
      <c r="S170" s="6"/>
    </row>
    <row r="171" customFormat="false" ht="15" hidden="false" customHeight="false" outlineLevel="0" collapsed="false">
      <c r="B171" s="12"/>
      <c r="C171" s="13"/>
      <c r="D171" s="6"/>
      <c r="E171" s="6"/>
      <c r="F171" s="14"/>
      <c r="G171" s="15"/>
      <c r="H171" s="13"/>
      <c r="I171" s="13"/>
      <c r="J171" s="6"/>
      <c r="K171" s="16" t="str">
        <f aca="false">IF(B171="","",B171+30)</f>
        <v/>
      </c>
      <c r="L171" s="17" t="str">
        <f aca="true">IF(B171="","",MAX(0,K171-TODAY()))</f>
        <v/>
      </c>
      <c r="M171" s="13"/>
      <c r="N171" s="12"/>
      <c r="O171" s="15"/>
      <c r="P171" s="13"/>
      <c r="Q171" s="18"/>
      <c r="R171" s="19" t="str">
        <f aca="false">IF(OR(B171="",I171&lt;&gt;"No"),"",IF(M171="Yes",IF(OR(O171&lt;&gt;"",H171="Credited"),"Done","Check for credit"),IF(L171&gt;0,"Rate this lead in LSA","30-day window passed")))</f>
        <v/>
      </c>
      <c r="S171" s="6"/>
    </row>
    <row r="172" customFormat="false" ht="15" hidden="false" customHeight="false" outlineLevel="0" collapsed="false">
      <c r="B172" s="12"/>
      <c r="C172" s="13"/>
      <c r="D172" s="6"/>
      <c r="E172" s="6"/>
      <c r="F172" s="14"/>
      <c r="G172" s="15"/>
      <c r="H172" s="13"/>
      <c r="I172" s="13"/>
      <c r="J172" s="6"/>
      <c r="K172" s="16" t="str">
        <f aca="false">IF(B172="","",B172+30)</f>
        <v/>
      </c>
      <c r="L172" s="17" t="str">
        <f aca="true">IF(B172="","",MAX(0,K172-TODAY()))</f>
        <v/>
      </c>
      <c r="M172" s="13"/>
      <c r="N172" s="12"/>
      <c r="O172" s="15"/>
      <c r="P172" s="13"/>
      <c r="Q172" s="18"/>
      <c r="R172" s="19" t="str">
        <f aca="false">IF(OR(B172="",I172&lt;&gt;"No"),"",IF(M172="Yes",IF(OR(O172&lt;&gt;"",H172="Credited"),"Done","Check for credit"),IF(L172&gt;0,"Rate this lead in LSA","30-day window passed")))</f>
        <v/>
      </c>
      <c r="S172" s="6"/>
    </row>
    <row r="173" customFormat="false" ht="15" hidden="false" customHeight="false" outlineLevel="0" collapsed="false">
      <c r="B173" s="12"/>
      <c r="C173" s="13"/>
      <c r="D173" s="6"/>
      <c r="E173" s="6"/>
      <c r="F173" s="14"/>
      <c r="G173" s="15"/>
      <c r="H173" s="13"/>
      <c r="I173" s="13"/>
      <c r="J173" s="6"/>
      <c r="K173" s="16" t="str">
        <f aca="false">IF(B173="","",B173+30)</f>
        <v/>
      </c>
      <c r="L173" s="17" t="str">
        <f aca="true">IF(B173="","",MAX(0,K173-TODAY()))</f>
        <v/>
      </c>
      <c r="M173" s="13"/>
      <c r="N173" s="12"/>
      <c r="O173" s="15"/>
      <c r="P173" s="13"/>
      <c r="Q173" s="18"/>
      <c r="R173" s="19" t="str">
        <f aca="false">IF(OR(B173="",I173&lt;&gt;"No"),"",IF(M173="Yes",IF(OR(O173&lt;&gt;"",H173="Credited"),"Done","Check for credit"),IF(L173&gt;0,"Rate this lead in LSA","30-day window passed")))</f>
        <v/>
      </c>
      <c r="S173" s="6"/>
    </row>
    <row r="174" customFormat="false" ht="15" hidden="false" customHeight="false" outlineLevel="0" collapsed="false">
      <c r="B174" s="12"/>
      <c r="C174" s="13"/>
      <c r="D174" s="6"/>
      <c r="E174" s="6"/>
      <c r="F174" s="14"/>
      <c r="G174" s="15"/>
      <c r="H174" s="13"/>
      <c r="I174" s="13"/>
      <c r="J174" s="6"/>
      <c r="K174" s="16" t="str">
        <f aca="false">IF(B174="","",B174+30)</f>
        <v/>
      </c>
      <c r="L174" s="17" t="str">
        <f aca="true">IF(B174="","",MAX(0,K174-TODAY()))</f>
        <v/>
      </c>
      <c r="M174" s="13"/>
      <c r="N174" s="12"/>
      <c r="O174" s="15"/>
      <c r="P174" s="13"/>
      <c r="Q174" s="18"/>
      <c r="R174" s="19" t="str">
        <f aca="false">IF(OR(B174="",I174&lt;&gt;"No"),"",IF(M174="Yes",IF(OR(O174&lt;&gt;"",H174="Credited"),"Done","Check for credit"),IF(L174&gt;0,"Rate this lead in LSA","30-day window passed")))</f>
        <v/>
      </c>
      <c r="S174" s="6"/>
    </row>
    <row r="175" customFormat="false" ht="15" hidden="false" customHeight="false" outlineLevel="0" collapsed="false">
      <c r="B175" s="12"/>
      <c r="C175" s="13"/>
      <c r="D175" s="6"/>
      <c r="E175" s="6"/>
      <c r="F175" s="14"/>
      <c r="G175" s="15"/>
      <c r="H175" s="13"/>
      <c r="I175" s="13"/>
      <c r="J175" s="6"/>
      <c r="K175" s="16" t="str">
        <f aca="false">IF(B175="","",B175+30)</f>
        <v/>
      </c>
      <c r="L175" s="17" t="str">
        <f aca="true">IF(B175="","",MAX(0,K175-TODAY()))</f>
        <v/>
      </c>
      <c r="M175" s="13"/>
      <c r="N175" s="12"/>
      <c r="O175" s="15"/>
      <c r="P175" s="13"/>
      <c r="Q175" s="18"/>
      <c r="R175" s="19" t="str">
        <f aca="false">IF(OR(B175="",I175&lt;&gt;"No"),"",IF(M175="Yes",IF(OR(O175&lt;&gt;"",H175="Credited"),"Done","Check for credit"),IF(L175&gt;0,"Rate this lead in LSA","30-day window passed")))</f>
        <v/>
      </c>
      <c r="S175" s="6"/>
    </row>
    <row r="176" customFormat="false" ht="15" hidden="false" customHeight="false" outlineLevel="0" collapsed="false">
      <c r="B176" s="12"/>
      <c r="C176" s="13"/>
      <c r="D176" s="6"/>
      <c r="E176" s="6"/>
      <c r="F176" s="14"/>
      <c r="G176" s="15"/>
      <c r="H176" s="13"/>
      <c r="I176" s="13"/>
      <c r="J176" s="6"/>
      <c r="K176" s="16" t="str">
        <f aca="false">IF(B176="","",B176+30)</f>
        <v/>
      </c>
      <c r="L176" s="17" t="str">
        <f aca="true">IF(B176="","",MAX(0,K176-TODAY()))</f>
        <v/>
      </c>
      <c r="M176" s="13"/>
      <c r="N176" s="12"/>
      <c r="O176" s="15"/>
      <c r="P176" s="13"/>
      <c r="Q176" s="18"/>
      <c r="R176" s="19" t="str">
        <f aca="false">IF(OR(B176="",I176&lt;&gt;"No"),"",IF(M176="Yes",IF(OR(O176&lt;&gt;"",H176="Credited"),"Done","Check for credit"),IF(L176&gt;0,"Rate this lead in LSA","30-day window passed")))</f>
        <v/>
      </c>
      <c r="S176" s="6"/>
    </row>
    <row r="177" customFormat="false" ht="15" hidden="false" customHeight="false" outlineLevel="0" collapsed="false">
      <c r="B177" s="12"/>
      <c r="C177" s="13"/>
      <c r="D177" s="6"/>
      <c r="E177" s="6"/>
      <c r="F177" s="14"/>
      <c r="G177" s="15"/>
      <c r="H177" s="13"/>
      <c r="I177" s="13"/>
      <c r="J177" s="6"/>
      <c r="K177" s="16" t="str">
        <f aca="false">IF(B177="","",B177+30)</f>
        <v/>
      </c>
      <c r="L177" s="17" t="str">
        <f aca="true">IF(B177="","",MAX(0,K177-TODAY()))</f>
        <v/>
      </c>
      <c r="M177" s="13"/>
      <c r="N177" s="12"/>
      <c r="O177" s="15"/>
      <c r="P177" s="13"/>
      <c r="Q177" s="18"/>
      <c r="R177" s="19" t="str">
        <f aca="false">IF(OR(B177="",I177&lt;&gt;"No"),"",IF(M177="Yes",IF(OR(O177&lt;&gt;"",H177="Credited"),"Done","Check for credit"),IF(L177&gt;0,"Rate this lead in LSA","30-day window passed")))</f>
        <v/>
      </c>
      <c r="S177" s="6"/>
    </row>
    <row r="178" customFormat="false" ht="15" hidden="false" customHeight="false" outlineLevel="0" collapsed="false">
      <c r="B178" s="12"/>
      <c r="C178" s="13"/>
      <c r="D178" s="6"/>
      <c r="E178" s="6"/>
      <c r="F178" s="14"/>
      <c r="G178" s="15"/>
      <c r="H178" s="13"/>
      <c r="I178" s="13"/>
      <c r="J178" s="6"/>
      <c r="K178" s="16" t="str">
        <f aca="false">IF(B178="","",B178+30)</f>
        <v/>
      </c>
      <c r="L178" s="17" t="str">
        <f aca="true">IF(B178="","",MAX(0,K178-TODAY()))</f>
        <v/>
      </c>
      <c r="M178" s="13"/>
      <c r="N178" s="12"/>
      <c r="O178" s="15"/>
      <c r="P178" s="13"/>
      <c r="Q178" s="18"/>
      <c r="R178" s="19" t="str">
        <f aca="false">IF(OR(B178="",I178&lt;&gt;"No"),"",IF(M178="Yes",IF(OR(O178&lt;&gt;"",H178="Credited"),"Done","Check for credit"),IF(L178&gt;0,"Rate this lead in LSA","30-day window passed")))</f>
        <v/>
      </c>
      <c r="S178" s="6"/>
    </row>
    <row r="179" customFormat="false" ht="15" hidden="false" customHeight="false" outlineLevel="0" collapsed="false">
      <c r="B179" s="12"/>
      <c r="C179" s="13"/>
      <c r="D179" s="6"/>
      <c r="E179" s="6"/>
      <c r="F179" s="14"/>
      <c r="G179" s="15"/>
      <c r="H179" s="13"/>
      <c r="I179" s="13"/>
      <c r="J179" s="6"/>
      <c r="K179" s="16" t="str">
        <f aca="false">IF(B179="","",B179+30)</f>
        <v/>
      </c>
      <c r="L179" s="17" t="str">
        <f aca="true">IF(B179="","",MAX(0,K179-TODAY()))</f>
        <v/>
      </c>
      <c r="M179" s="13"/>
      <c r="N179" s="12"/>
      <c r="O179" s="15"/>
      <c r="P179" s="13"/>
      <c r="Q179" s="18"/>
      <c r="R179" s="19" t="str">
        <f aca="false">IF(OR(B179="",I179&lt;&gt;"No"),"",IF(M179="Yes",IF(OR(O179&lt;&gt;"",H179="Credited"),"Done","Check for credit"),IF(L179&gt;0,"Rate this lead in LSA","30-day window passed")))</f>
        <v/>
      </c>
      <c r="S179" s="6"/>
    </row>
    <row r="180" customFormat="false" ht="15" hidden="false" customHeight="false" outlineLevel="0" collapsed="false">
      <c r="B180" s="12"/>
      <c r="C180" s="13"/>
      <c r="D180" s="6"/>
      <c r="E180" s="6"/>
      <c r="F180" s="14"/>
      <c r="G180" s="15"/>
      <c r="H180" s="13"/>
      <c r="I180" s="13"/>
      <c r="J180" s="6"/>
      <c r="K180" s="16" t="str">
        <f aca="false">IF(B180="","",B180+30)</f>
        <v/>
      </c>
      <c r="L180" s="17" t="str">
        <f aca="true">IF(B180="","",MAX(0,K180-TODAY()))</f>
        <v/>
      </c>
      <c r="M180" s="13"/>
      <c r="N180" s="12"/>
      <c r="O180" s="15"/>
      <c r="P180" s="13"/>
      <c r="Q180" s="18"/>
      <c r="R180" s="19" t="str">
        <f aca="false">IF(OR(B180="",I180&lt;&gt;"No"),"",IF(M180="Yes",IF(OR(O180&lt;&gt;"",H180="Credited"),"Done","Check for credit"),IF(L180&gt;0,"Rate this lead in LSA","30-day window passed")))</f>
        <v/>
      </c>
      <c r="S180" s="6"/>
    </row>
    <row r="181" customFormat="false" ht="15" hidden="false" customHeight="false" outlineLevel="0" collapsed="false">
      <c r="B181" s="12"/>
      <c r="C181" s="13"/>
      <c r="D181" s="6"/>
      <c r="E181" s="6"/>
      <c r="F181" s="14"/>
      <c r="G181" s="15"/>
      <c r="H181" s="13"/>
      <c r="I181" s="13"/>
      <c r="J181" s="6"/>
      <c r="K181" s="16" t="str">
        <f aca="false">IF(B181="","",B181+30)</f>
        <v/>
      </c>
      <c r="L181" s="17" t="str">
        <f aca="true">IF(B181="","",MAX(0,K181-TODAY()))</f>
        <v/>
      </c>
      <c r="M181" s="13"/>
      <c r="N181" s="12"/>
      <c r="O181" s="15"/>
      <c r="P181" s="13"/>
      <c r="Q181" s="18"/>
      <c r="R181" s="19" t="str">
        <f aca="false">IF(OR(B181="",I181&lt;&gt;"No"),"",IF(M181="Yes",IF(OR(O181&lt;&gt;"",H181="Credited"),"Done","Check for credit"),IF(L181&gt;0,"Rate this lead in LSA","30-day window passed")))</f>
        <v/>
      </c>
      <c r="S181" s="6"/>
    </row>
    <row r="182" customFormat="false" ht="15" hidden="false" customHeight="false" outlineLevel="0" collapsed="false">
      <c r="B182" s="12"/>
      <c r="C182" s="13"/>
      <c r="D182" s="6"/>
      <c r="E182" s="6"/>
      <c r="F182" s="14"/>
      <c r="G182" s="15"/>
      <c r="H182" s="13"/>
      <c r="I182" s="13"/>
      <c r="J182" s="6"/>
      <c r="K182" s="16" t="str">
        <f aca="false">IF(B182="","",B182+30)</f>
        <v/>
      </c>
      <c r="L182" s="17" t="str">
        <f aca="true">IF(B182="","",MAX(0,K182-TODAY()))</f>
        <v/>
      </c>
      <c r="M182" s="13"/>
      <c r="N182" s="12"/>
      <c r="O182" s="15"/>
      <c r="P182" s="13"/>
      <c r="Q182" s="18"/>
      <c r="R182" s="19" t="str">
        <f aca="false">IF(OR(B182="",I182&lt;&gt;"No"),"",IF(M182="Yes",IF(OR(O182&lt;&gt;"",H182="Credited"),"Done","Check for credit"),IF(L182&gt;0,"Rate this lead in LSA","30-day window passed")))</f>
        <v/>
      </c>
      <c r="S182" s="6"/>
    </row>
    <row r="183" customFormat="false" ht="15" hidden="false" customHeight="false" outlineLevel="0" collapsed="false">
      <c r="B183" s="12"/>
      <c r="C183" s="13"/>
      <c r="D183" s="6"/>
      <c r="E183" s="6"/>
      <c r="F183" s="14"/>
      <c r="G183" s="15"/>
      <c r="H183" s="13"/>
      <c r="I183" s="13"/>
      <c r="J183" s="6"/>
      <c r="K183" s="16" t="str">
        <f aca="false">IF(B183="","",B183+30)</f>
        <v/>
      </c>
      <c r="L183" s="17" t="str">
        <f aca="true">IF(B183="","",MAX(0,K183-TODAY()))</f>
        <v/>
      </c>
      <c r="M183" s="13"/>
      <c r="N183" s="12"/>
      <c r="O183" s="15"/>
      <c r="P183" s="13"/>
      <c r="Q183" s="18"/>
      <c r="R183" s="19" t="str">
        <f aca="false">IF(OR(B183="",I183&lt;&gt;"No"),"",IF(M183="Yes",IF(OR(O183&lt;&gt;"",H183="Credited"),"Done","Check for credit"),IF(L183&gt;0,"Rate this lead in LSA","30-day window passed")))</f>
        <v/>
      </c>
      <c r="S183" s="6"/>
    </row>
    <row r="184" customFormat="false" ht="15" hidden="false" customHeight="false" outlineLevel="0" collapsed="false">
      <c r="B184" s="12"/>
      <c r="C184" s="13"/>
      <c r="D184" s="6"/>
      <c r="E184" s="6"/>
      <c r="F184" s="14"/>
      <c r="G184" s="15"/>
      <c r="H184" s="13"/>
      <c r="I184" s="13"/>
      <c r="J184" s="6"/>
      <c r="K184" s="16" t="str">
        <f aca="false">IF(B184="","",B184+30)</f>
        <v/>
      </c>
      <c r="L184" s="17" t="str">
        <f aca="true">IF(B184="","",MAX(0,K184-TODAY()))</f>
        <v/>
      </c>
      <c r="M184" s="13"/>
      <c r="N184" s="12"/>
      <c r="O184" s="15"/>
      <c r="P184" s="13"/>
      <c r="Q184" s="18"/>
      <c r="R184" s="19" t="str">
        <f aca="false">IF(OR(B184="",I184&lt;&gt;"No"),"",IF(M184="Yes",IF(OR(O184&lt;&gt;"",H184="Credited"),"Done","Check for credit"),IF(L184&gt;0,"Rate this lead in LSA","30-day window passed")))</f>
        <v/>
      </c>
      <c r="S184" s="6"/>
    </row>
    <row r="185" customFormat="false" ht="15" hidden="false" customHeight="false" outlineLevel="0" collapsed="false">
      <c r="B185" s="12"/>
      <c r="C185" s="13"/>
      <c r="D185" s="6"/>
      <c r="E185" s="6"/>
      <c r="F185" s="14"/>
      <c r="G185" s="15"/>
      <c r="H185" s="13"/>
      <c r="I185" s="13"/>
      <c r="J185" s="6"/>
      <c r="K185" s="16" t="str">
        <f aca="false">IF(B185="","",B185+30)</f>
        <v/>
      </c>
      <c r="L185" s="17" t="str">
        <f aca="true">IF(B185="","",MAX(0,K185-TODAY()))</f>
        <v/>
      </c>
      <c r="M185" s="13"/>
      <c r="N185" s="12"/>
      <c r="O185" s="15"/>
      <c r="P185" s="13"/>
      <c r="Q185" s="18"/>
      <c r="R185" s="19" t="str">
        <f aca="false">IF(OR(B185="",I185&lt;&gt;"No"),"",IF(M185="Yes",IF(OR(O185&lt;&gt;"",H185="Credited"),"Done","Check for credit"),IF(L185&gt;0,"Rate this lead in LSA","30-day window passed")))</f>
        <v/>
      </c>
      <c r="S185" s="6"/>
    </row>
    <row r="186" customFormat="false" ht="15" hidden="false" customHeight="false" outlineLevel="0" collapsed="false">
      <c r="B186" s="12"/>
      <c r="C186" s="13"/>
      <c r="D186" s="6"/>
      <c r="E186" s="6"/>
      <c r="F186" s="14"/>
      <c r="G186" s="15"/>
      <c r="H186" s="13"/>
      <c r="I186" s="13"/>
      <c r="J186" s="6"/>
      <c r="K186" s="16" t="str">
        <f aca="false">IF(B186="","",B186+30)</f>
        <v/>
      </c>
      <c r="L186" s="17" t="str">
        <f aca="true">IF(B186="","",MAX(0,K186-TODAY()))</f>
        <v/>
      </c>
      <c r="M186" s="13"/>
      <c r="N186" s="12"/>
      <c r="O186" s="15"/>
      <c r="P186" s="13"/>
      <c r="Q186" s="18"/>
      <c r="R186" s="19" t="str">
        <f aca="false">IF(OR(B186="",I186&lt;&gt;"No"),"",IF(M186="Yes",IF(OR(O186&lt;&gt;"",H186="Credited"),"Done","Check for credit"),IF(L186&gt;0,"Rate this lead in LSA","30-day window passed")))</f>
        <v/>
      </c>
      <c r="S186" s="6"/>
    </row>
    <row r="187" customFormat="false" ht="15" hidden="false" customHeight="false" outlineLevel="0" collapsed="false">
      <c r="B187" s="12"/>
      <c r="C187" s="13"/>
      <c r="D187" s="6"/>
      <c r="E187" s="6"/>
      <c r="F187" s="14"/>
      <c r="G187" s="15"/>
      <c r="H187" s="13"/>
      <c r="I187" s="13"/>
      <c r="J187" s="6"/>
      <c r="K187" s="16" t="str">
        <f aca="false">IF(B187="","",B187+30)</f>
        <v/>
      </c>
      <c r="L187" s="17" t="str">
        <f aca="true">IF(B187="","",MAX(0,K187-TODAY()))</f>
        <v/>
      </c>
      <c r="M187" s="13"/>
      <c r="N187" s="12"/>
      <c r="O187" s="15"/>
      <c r="P187" s="13"/>
      <c r="Q187" s="18"/>
      <c r="R187" s="19" t="str">
        <f aca="false">IF(OR(B187="",I187&lt;&gt;"No"),"",IF(M187="Yes",IF(OR(O187&lt;&gt;"",H187="Credited"),"Done","Check for credit"),IF(L187&gt;0,"Rate this lead in LSA","30-day window passed")))</f>
        <v/>
      </c>
      <c r="S187" s="6"/>
    </row>
    <row r="188" customFormat="false" ht="15" hidden="false" customHeight="false" outlineLevel="0" collapsed="false">
      <c r="B188" s="12"/>
      <c r="C188" s="13"/>
      <c r="D188" s="6"/>
      <c r="E188" s="6"/>
      <c r="F188" s="14"/>
      <c r="G188" s="15"/>
      <c r="H188" s="13"/>
      <c r="I188" s="13"/>
      <c r="J188" s="6"/>
      <c r="K188" s="16" t="str">
        <f aca="false">IF(B188="","",B188+30)</f>
        <v/>
      </c>
      <c r="L188" s="17" t="str">
        <f aca="true">IF(B188="","",MAX(0,K188-TODAY()))</f>
        <v/>
      </c>
      <c r="M188" s="13"/>
      <c r="N188" s="12"/>
      <c r="O188" s="15"/>
      <c r="P188" s="13"/>
      <c r="Q188" s="18"/>
      <c r="R188" s="19" t="str">
        <f aca="false">IF(OR(B188="",I188&lt;&gt;"No"),"",IF(M188="Yes",IF(OR(O188&lt;&gt;"",H188="Credited"),"Done","Check for credit"),IF(L188&gt;0,"Rate this lead in LSA","30-day window passed")))</f>
        <v/>
      </c>
      <c r="S188" s="6"/>
    </row>
    <row r="189" customFormat="false" ht="15" hidden="false" customHeight="false" outlineLevel="0" collapsed="false">
      <c r="B189" s="12"/>
      <c r="C189" s="13"/>
      <c r="D189" s="6"/>
      <c r="E189" s="6"/>
      <c r="F189" s="14"/>
      <c r="G189" s="15"/>
      <c r="H189" s="13"/>
      <c r="I189" s="13"/>
      <c r="J189" s="6"/>
      <c r="K189" s="16" t="str">
        <f aca="false">IF(B189="","",B189+30)</f>
        <v/>
      </c>
      <c r="L189" s="17" t="str">
        <f aca="true">IF(B189="","",MAX(0,K189-TODAY()))</f>
        <v/>
      </c>
      <c r="M189" s="13"/>
      <c r="N189" s="12"/>
      <c r="O189" s="15"/>
      <c r="P189" s="13"/>
      <c r="Q189" s="18"/>
      <c r="R189" s="19" t="str">
        <f aca="false">IF(OR(B189="",I189&lt;&gt;"No"),"",IF(M189="Yes",IF(OR(O189&lt;&gt;"",H189="Credited"),"Done","Check for credit"),IF(L189&gt;0,"Rate this lead in LSA","30-day window passed")))</f>
        <v/>
      </c>
      <c r="S189" s="6"/>
    </row>
    <row r="190" customFormat="false" ht="15" hidden="false" customHeight="false" outlineLevel="0" collapsed="false">
      <c r="B190" s="12"/>
      <c r="C190" s="13"/>
      <c r="D190" s="6"/>
      <c r="E190" s="6"/>
      <c r="F190" s="14"/>
      <c r="G190" s="15"/>
      <c r="H190" s="13"/>
      <c r="I190" s="13"/>
      <c r="J190" s="6"/>
      <c r="K190" s="16" t="str">
        <f aca="false">IF(B190="","",B190+30)</f>
        <v/>
      </c>
      <c r="L190" s="17" t="str">
        <f aca="true">IF(B190="","",MAX(0,K190-TODAY()))</f>
        <v/>
      </c>
      <c r="M190" s="13"/>
      <c r="N190" s="12"/>
      <c r="O190" s="15"/>
      <c r="P190" s="13"/>
      <c r="Q190" s="18"/>
      <c r="R190" s="19" t="str">
        <f aca="false">IF(OR(B190="",I190&lt;&gt;"No"),"",IF(M190="Yes",IF(OR(O190&lt;&gt;"",H190="Credited"),"Done","Check for credit"),IF(L190&gt;0,"Rate this lead in LSA","30-day window passed")))</f>
        <v/>
      </c>
      <c r="S190" s="6"/>
    </row>
    <row r="191" customFormat="false" ht="15" hidden="false" customHeight="false" outlineLevel="0" collapsed="false">
      <c r="B191" s="12"/>
      <c r="C191" s="13"/>
      <c r="D191" s="6"/>
      <c r="E191" s="6"/>
      <c r="F191" s="14"/>
      <c r="G191" s="15"/>
      <c r="H191" s="13"/>
      <c r="I191" s="13"/>
      <c r="J191" s="6"/>
      <c r="K191" s="16" t="str">
        <f aca="false">IF(B191="","",B191+30)</f>
        <v/>
      </c>
      <c r="L191" s="17" t="str">
        <f aca="true">IF(B191="","",MAX(0,K191-TODAY()))</f>
        <v/>
      </c>
      <c r="M191" s="13"/>
      <c r="N191" s="12"/>
      <c r="O191" s="15"/>
      <c r="P191" s="13"/>
      <c r="Q191" s="18"/>
      <c r="R191" s="19" t="str">
        <f aca="false">IF(OR(B191="",I191&lt;&gt;"No"),"",IF(M191="Yes",IF(OR(O191&lt;&gt;"",H191="Credited"),"Done","Check for credit"),IF(L191&gt;0,"Rate this lead in LSA","30-day window passed")))</f>
        <v/>
      </c>
      <c r="S191" s="6"/>
    </row>
    <row r="192" customFormat="false" ht="15" hidden="false" customHeight="false" outlineLevel="0" collapsed="false">
      <c r="B192" s="12"/>
      <c r="C192" s="13"/>
      <c r="D192" s="6"/>
      <c r="E192" s="6"/>
      <c r="F192" s="14"/>
      <c r="G192" s="15"/>
      <c r="H192" s="13"/>
      <c r="I192" s="13"/>
      <c r="J192" s="6"/>
      <c r="K192" s="16" t="str">
        <f aca="false">IF(B192="","",B192+30)</f>
        <v/>
      </c>
      <c r="L192" s="17" t="str">
        <f aca="true">IF(B192="","",MAX(0,K192-TODAY()))</f>
        <v/>
      </c>
      <c r="M192" s="13"/>
      <c r="N192" s="12"/>
      <c r="O192" s="15"/>
      <c r="P192" s="13"/>
      <c r="Q192" s="18"/>
      <c r="R192" s="19" t="str">
        <f aca="false">IF(OR(B192="",I192&lt;&gt;"No"),"",IF(M192="Yes",IF(OR(O192&lt;&gt;"",H192="Credited"),"Done","Check for credit"),IF(L192&gt;0,"Rate this lead in LSA","30-day window passed")))</f>
        <v/>
      </c>
      <c r="S192" s="6"/>
    </row>
    <row r="193" customFormat="false" ht="15" hidden="false" customHeight="false" outlineLevel="0" collapsed="false">
      <c r="B193" s="12"/>
      <c r="C193" s="13"/>
      <c r="D193" s="6"/>
      <c r="E193" s="6"/>
      <c r="F193" s="14"/>
      <c r="G193" s="15"/>
      <c r="H193" s="13"/>
      <c r="I193" s="13"/>
      <c r="J193" s="6"/>
      <c r="K193" s="16" t="str">
        <f aca="false">IF(B193="","",B193+30)</f>
        <v/>
      </c>
      <c r="L193" s="17" t="str">
        <f aca="true">IF(B193="","",MAX(0,K193-TODAY()))</f>
        <v/>
      </c>
      <c r="M193" s="13"/>
      <c r="N193" s="12"/>
      <c r="O193" s="15"/>
      <c r="P193" s="13"/>
      <c r="Q193" s="18"/>
      <c r="R193" s="19" t="str">
        <f aca="false">IF(OR(B193="",I193&lt;&gt;"No"),"",IF(M193="Yes",IF(OR(O193&lt;&gt;"",H193="Credited"),"Done","Check for credit"),IF(L193&gt;0,"Rate this lead in LSA","30-day window passed")))</f>
        <v/>
      </c>
      <c r="S193" s="6"/>
    </row>
    <row r="194" customFormat="false" ht="15" hidden="false" customHeight="false" outlineLevel="0" collapsed="false">
      <c r="B194" s="12"/>
      <c r="C194" s="13"/>
      <c r="D194" s="6"/>
      <c r="E194" s="6"/>
      <c r="F194" s="14"/>
      <c r="G194" s="15"/>
      <c r="H194" s="13"/>
      <c r="I194" s="13"/>
      <c r="J194" s="6"/>
      <c r="K194" s="16" t="str">
        <f aca="false">IF(B194="","",B194+30)</f>
        <v/>
      </c>
      <c r="L194" s="17" t="str">
        <f aca="true">IF(B194="","",MAX(0,K194-TODAY()))</f>
        <v/>
      </c>
      <c r="M194" s="13"/>
      <c r="N194" s="12"/>
      <c r="O194" s="15"/>
      <c r="P194" s="13"/>
      <c r="Q194" s="18"/>
      <c r="R194" s="19" t="str">
        <f aca="false">IF(OR(B194="",I194&lt;&gt;"No"),"",IF(M194="Yes",IF(OR(O194&lt;&gt;"",H194="Credited"),"Done","Check for credit"),IF(L194&gt;0,"Rate this lead in LSA","30-day window passed")))</f>
        <v/>
      </c>
      <c r="S194" s="6"/>
    </row>
    <row r="195" customFormat="false" ht="15" hidden="false" customHeight="false" outlineLevel="0" collapsed="false">
      <c r="B195" s="12"/>
      <c r="C195" s="13"/>
      <c r="D195" s="6"/>
      <c r="E195" s="6"/>
      <c r="F195" s="14"/>
      <c r="G195" s="15"/>
      <c r="H195" s="13"/>
      <c r="I195" s="13"/>
      <c r="J195" s="6"/>
      <c r="K195" s="16" t="str">
        <f aca="false">IF(B195="","",B195+30)</f>
        <v/>
      </c>
      <c r="L195" s="17" t="str">
        <f aca="true">IF(B195="","",MAX(0,K195-TODAY()))</f>
        <v/>
      </c>
      <c r="M195" s="13"/>
      <c r="N195" s="12"/>
      <c r="O195" s="15"/>
      <c r="P195" s="13"/>
      <c r="Q195" s="18"/>
      <c r="R195" s="19" t="str">
        <f aca="false">IF(OR(B195="",I195&lt;&gt;"No"),"",IF(M195="Yes",IF(OR(O195&lt;&gt;"",H195="Credited"),"Done","Check for credit"),IF(L195&gt;0,"Rate this lead in LSA","30-day window passed")))</f>
        <v/>
      </c>
      <c r="S195" s="6"/>
    </row>
    <row r="196" customFormat="false" ht="15" hidden="false" customHeight="false" outlineLevel="0" collapsed="false">
      <c r="B196" s="12"/>
      <c r="C196" s="13"/>
      <c r="D196" s="6"/>
      <c r="E196" s="6"/>
      <c r="F196" s="14"/>
      <c r="G196" s="15"/>
      <c r="H196" s="13"/>
      <c r="I196" s="13"/>
      <c r="J196" s="6"/>
      <c r="K196" s="16" t="str">
        <f aca="false">IF(B196="","",B196+30)</f>
        <v/>
      </c>
      <c r="L196" s="17" t="str">
        <f aca="true">IF(B196="","",MAX(0,K196-TODAY()))</f>
        <v/>
      </c>
      <c r="M196" s="13"/>
      <c r="N196" s="12"/>
      <c r="O196" s="15"/>
      <c r="P196" s="13"/>
      <c r="Q196" s="18"/>
      <c r="R196" s="19" t="str">
        <f aca="false">IF(OR(B196="",I196&lt;&gt;"No"),"",IF(M196="Yes",IF(OR(O196&lt;&gt;"",H196="Credited"),"Done","Check for credit"),IF(L196&gt;0,"Rate this lead in LSA","30-day window passed")))</f>
        <v/>
      </c>
      <c r="S196" s="6"/>
    </row>
    <row r="197" customFormat="false" ht="15" hidden="false" customHeight="false" outlineLevel="0" collapsed="false">
      <c r="B197" s="12"/>
      <c r="C197" s="13"/>
      <c r="D197" s="6"/>
      <c r="E197" s="6"/>
      <c r="F197" s="14"/>
      <c r="G197" s="15"/>
      <c r="H197" s="13"/>
      <c r="I197" s="13"/>
      <c r="J197" s="6"/>
      <c r="K197" s="16" t="str">
        <f aca="false">IF(B197="","",B197+30)</f>
        <v/>
      </c>
      <c r="L197" s="17" t="str">
        <f aca="true">IF(B197="","",MAX(0,K197-TODAY()))</f>
        <v/>
      </c>
      <c r="M197" s="13"/>
      <c r="N197" s="12"/>
      <c r="O197" s="15"/>
      <c r="P197" s="13"/>
      <c r="Q197" s="18"/>
      <c r="R197" s="19" t="str">
        <f aca="false">IF(OR(B197="",I197&lt;&gt;"No"),"",IF(M197="Yes",IF(OR(O197&lt;&gt;"",H197="Credited"),"Done","Check for credit"),IF(L197&gt;0,"Rate this lead in LSA","30-day window passed")))</f>
        <v/>
      </c>
      <c r="S197" s="6"/>
    </row>
    <row r="198" customFormat="false" ht="15" hidden="false" customHeight="false" outlineLevel="0" collapsed="false">
      <c r="B198" s="12"/>
      <c r="C198" s="13"/>
      <c r="D198" s="6"/>
      <c r="E198" s="6"/>
      <c r="F198" s="14"/>
      <c r="G198" s="15"/>
      <c r="H198" s="13"/>
      <c r="I198" s="13"/>
      <c r="J198" s="6"/>
      <c r="K198" s="16" t="str">
        <f aca="false">IF(B198="","",B198+30)</f>
        <v/>
      </c>
      <c r="L198" s="17" t="str">
        <f aca="true">IF(B198="","",MAX(0,K198-TODAY()))</f>
        <v/>
      </c>
      <c r="M198" s="13"/>
      <c r="N198" s="12"/>
      <c r="O198" s="15"/>
      <c r="P198" s="13"/>
      <c r="Q198" s="18"/>
      <c r="R198" s="19" t="str">
        <f aca="false">IF(OR(B198="",I198&lt;&gt;"No"),"",IF(M198="Yes",IF(OR(O198&lt;&gt;"",H198="Credited"),"Done","Check for credit"),IF(L198&gt;0,"Rate this lead in LSA","30-day window passed")))</f>
        <v/>
      </c>
      <c r="S198" s="6"/>
    </row>
    <row r="199" customFormat="false" ht="15" hidden="false" customHeight="false" outlineLevel="0" collapsed="false">
      <c r="B199" s="12"/>
      <c r="C199" s="13"/>
      <c r="D199" s="6"/>
      <c r="E199" s="6"/>
      <c r="F199" s="14"/>
      <c r="G199" s="15"/>
      <c r="H199" s="13"/>
      <c r="I199" s="13"/>
      <c r="J199" s="6"/>
      <c r="K199" s="16" t="str">
        <f aca="false">IF(B199="","",B199+30)</f>
        <v/>
      </c>
      <c r="L199" s="17" t="str">
        <f aca="true">IF(B199="","",MAX(0,K199-TODAY()))</f>
        <v/>
      </c>
      <c r="M199" s="13"/>
      <c r="N199" s="12"/>
      <c r="O199" s="15"/>
      <c r="P199" s="13"/>
      <c r="Q199" s="18"/>
      <c r="R199" s="19" t="str">
        <f aca="false">IF(OR(B199="",I199&lt;&gt;"No"),"",IF(M199="Yes",IF(OR(O199&lt;&gt;"",H199="Credited"),"Done","Check for credit"),IF(L199&gt;0,"Rate this lead in LSA","30-day window passed")))</f>
        <v/>
      </c>
      <c r="S199" s="6"/>
    </row>
    <row r="200" customFormat="false" ht="15" hidden="false" customHeight="false" outlineLevel="0" collapsed="false">
      <c r="B200" s="12"/>
      <c r="C200" s="13"/>
      <c r="D200" s="6"/>
      <c r="E200" s="6"/>
      <c r="F200" s="14"/>
      <c r="G200" s="15"/>
      <c r="H200" s="13"/>
      <c r="I200" s="13"/>
      <c r="J200" s="6"/>
      <c r="K200" s="16" t="str">
        <f aca="false">IF(B200="","",B200+30)</f>
        <v/>
      </c>
      <c r="L200" s="17" t="str">
        <f aca="true">IF(B200="","",MAX(0,K200-TODAY()))</f>
        <v/>
      </c>
      <c r="M200" s="13"/>
      <c r="N200" s="12"/>
      <c r="O200" s="15"/>
      <c r="P200" s="13"/>
      <c r="Q200" s="18"/>
      <c r="R200" s="19" t="str">
        <f aca="false">IF(OR(B200="",I200&lt;&gt;"No"),"",IF(M200="Yes",IF(OR(O200&lt;&gt;"",H200="Credited"),"Done","Check for credit"),IF(L200&gt;0,"Rate this lead in LSA","30-day window passed")))</f>
        <v/>
      </c>
      <c r="S200" s="6"/>
    </row>
    <row r="201" customFormat="false" ht="15" hidden="false" customHeight="false" outlineLevel="0" collapsed="false">
      <c r="B201" s="12"/>
      <c r="C201" s="13"/>
      <c r="D201" s="6"/>
      <c r="E201" s="6"/>
      <c r="F201" s="14"/>
      <c r="G201" s="15"/>
      <c r="H201" s="13"/>
      <c r="I201" s="13"/>
      <c r="J201" s="6"/>
      <c r="K201" s="16" t="str">
        <f aca="false">IF(B201="","",B201+30)</f>
        <v/>
      </c>
      <c r="L201" s="17" t="str">
        <f aca="true">IF(B201="","",MAX(0,K201-TODAY()))</f>
        <v/>
      </c>
      <c r="M201" s="13"/>
      <c r="N201" s="12"/>
      <c r="O201" s="15"/>
      <c r="P201" s="13"/>
      <c r="Q201" s="18"/>
      <c r="R201" s="19" t="str">
        <f aca="false">IF(OR(B201="",I201&lt;&gt;"No"),"",IF(M201="Yes",IF(OR(O201&lt;&gt;"",H201="Credited"),"Done","Check for credit"),IF(L201&gt;0,"Rate this lead in LSA","30-day window passed")))</f>
        <v/>
      </c>
      <c r="S201" s="6"/>
    </row>
    <row r="202" customFormat="false" ht="15" hidden="false" customHeight="false" outlineLevel="0" collapsed="false">
      <c r="B202" s="12"/>
      <c r="C202" s="13"/>
      <c r="D202" s="6"/>
      <c r="E202" s="6"/>
      <c r="F202" s="14"/>
      <c r="G202" s="15"/>
      <c r="H202" s="13"/>
      <c r="I202" s="13"/>
      <c r="J202" s="6"/>
      <c r="K202" s="16" t="str">
        <f aca="false">IF(B202="","",B202+30)</f>
        <v/>
      </c>
      <c r="L202" s="17" t="str">
        <f aca="true">IF(B202="","",MAX(0,K202-TODAY()))</f>
        <v/>
      </c>
      <c r="M202" s="13"/>
      <c r="N202" s="12"/>
      <c r="O202" s="15"/>
      <c r="P202" s="13"/>
      <c r="Q202" s="18"/>
      <c r="R202" s="19" t="str">
        <f aca="false">IF(OR(B202="",I202&lt;&gt;"No"),"",IF(M202="Yes",IF(OR(O202&lt;&gt;"",H202="Credited"),"Done","Check for credit"),IF(L202&gt;0,"Rate this lead in LSA","30-day window passed")))</f>
        <v/>
      </c>
      <c r="S202" s="6"/>
    </row>
    <row r="203" customFormat="false" ht="15" hidden="false" customHeight="false" outlineLevel="0" collapsed="false">
      <c r="B203" s="12"/>
      <c r="C203" s="13"/>
      <c r="D203" s="6"/>
      <c r="E203" s="6"/>
      <c r="F203" s="14"/>
      <c r="G203" s="15"/>
      <c r="H203" s="13"/>
      <c r="I203" s="13"/>
      <c r="J203" s="6"/>
      <c r="K203" s="16" t="str">
        <f aca="false">IF(B203="","",B203+30)</f>
        <v/>
      </c>
      <c r="L203" s="17" t="str">
        <f aca="true">IF(B203="","",MAX(0,K203-TODAY()))</f>
        <v/>
      </c>
      <c r="M203" s="13"/>
      <c r="N203" s="12"/>
      <c r="O203" s="15"/>
      <c r="P203" s="13"/>
      <c r="Q203" s="18"/>
      <c r="R203" s="19" t="str">
        <f aca="false">IF(OR(B203="",I203&lt;&gt;"No"),"",IF(M203="Yes",IF(OR(O203&lt;&gt;"",H203="Credited"),"Done","Check for credit"),IF(L203&gt;0,"Rate this lead in LSA","30-day window passed")))</f>
        <v/>
      </c>
      <c r="S203" s="6"/>
    </row>
    <row r="204" customFormat="false" ht="15" hidden="false" customHeight="false" outlineLevel="0" collapsed="false">
      <c r="B204" s="12"/>
      <c r="C204" s="13"/>
      <c r="D204" s="6"/>
      <c r="E204" s="6"/>
      <c r="F204" s="14"/>
      <c r="G204" s="15"/>
      <c r="H204" s="13"/>
      <c r="I204" s="13"/>
      <c r="J204" s="6"/>
      <c r="K204" s="16" t="str">
        <f aca="false">IF(B204="","",B204+30)</f>
        <v/>
      </c>
      <c r="L204" s="17" t="str">
        <f aca="true">IF(B204="","",MAX(0,K204-TODAY()))</f>
        <v/>
      </c>
      <c r="M204" s="13"/>
      <c r="N204" s="12"/>
      <c r="O204" s="15"/>
      <c r="P204" s="13"/>
      <c r="Q204" s="18"/>
      <c r="R204" s="19" t="str">
        <f aca="false">IF(OR(B204="",I204&lt;&gt;"No"),"",IF(M204="Yes",IF(OR(O204&lt;&gt;"",H204="Credited"),"Done","Check for credit"),IF(L204&gt;0,"Rate this lead in LSA","30-day window passed")))</f>
        <v/>
      </c>
      <c r="S204" s="6"/>
    </row>
    <row r="205" customFormat="false" ht="15" hidden="false" customHeight="false" outlineLevel="0" collapsed="false">
      <c r="B205" s="12"/>
      <c r="C205" s="13"/>
      <c r="D205" s="6"/>
      <c r="E205" s="6"/>
      <c r="F205" s="14"/>
      <c r="G205" s="15"/>
      <c r="H205" s="13"/>
      <c r="I205" s="13"/>
      <c r="J205" s="6"/>
      <c r="K205" s="16" t="str">
        <f aca="false">IF(B205="","",B205+30)</f>
        <v/>
      </c>
      <c r="L205" s="17" t="str">
        <f aca="true">IF(B205="","",MAX(0,K205-TODAY()))</f>
        <v/>
      </c>
      <c r="M205" s="13"/>
      <c r="N205" s="12"/>
      <c r="O205" s="15"/>
      <c r="P205" s="13"/>
      <c r="Q205" s="18"/>
      <c r="R205" s="19" t="str">
        <f aca="false">IF(OR(B205="",I205&lt;&gt;"No"),"",IF(M205="Yes",IF(OR(O205&lt;&gt;"",H205="Credited"),"Done","Check for credit"),IF(L205&gt;0,"Rate this lead in LSA","30-day window passed")))</f>
        <v/>
      </c>
      <c r="S205" s="6"/>
    </row>
    <row r="206" customFormat="false" ht="15" hidden="false" customHeight="false" outlineLevel="0" collapsed="false">
      <c r="B206" s="12"/>
      <c r="C206" s="13"/>
      <c r="D206" s="6"/>
      <c r="E206" s="6"/>
      <c r="F206" s="14"/>
      <c r="G206" s="15"/>
      <c r="H206" s="13"/>
      <c r="I206" s="13"/>
      <c r="J206" s="6"/>
      <c r="K206" s="16" t="str">
        <f aca="false">IF(B206="","",B206+30)</f>
        <v/>
      </c>
      <c r="L206" s="17" t="str">
        <f aca="true">IF(B206="","",MAX(0,K206-TODAY()))</f>
        <v/>
      </c>
      <c r="M206" s="13"/>
      <c r="N206" s="12"/>
      <c r="O206" s="15"/>
      <c r="P206" s="13"/>
      <c r="Q206" s="18"/>
      <c r="R206" s="19" t="str">
        <f aca="false">IF(OR(B206="",I206&lt;&gt;"No"),"",IF(M206="Yes",IF(OR(O206&lt;&gt;"",H206="Credited"),"Done","Check for credit"),IF(L206&gt;0,"Rate this lead in LSA","30-day window passed")))</f>
        <v/>
      </c>
      <c r="S206" s="6"/>
    </row>
    <row r="207" customFormat="false" ht="15" hidden="false" customHeight="false" outlineLevel="0" collapsed="false">
      <c r="B207" s="12"/>
      <c r="C207" s="13"/>
      <c r="D207" s="6"/>
      <c r="E207" s="6"/>
      <c r="F207" s="14"/>
      <c r="G207" s="15"/>
      <c r="H207" s="13"/>
      <c r="I207" s="13"/>
      <c r="J207" s="6"/>
      <c r="K207" s="16" t="str">
        <f aca="false">IF(B207="","",B207+30)</f>
        <v/>
      </c>
      <c r="L207" s="17" t="str">
        <f aca="true">IF(B207="","",MAX(0,K207-TODAY()))</f>
        <v/>
      </c>
      <c r="M207" s="13"/>
      <c r="N207" s="12"/>
      <c r="O207" s="15"/>
      <c r="P207" s="13"/>
      <c r="Q207" s="18"/>
      <c r="R207" s="19" t="str">
        <f aca="false">IF(OR(B207="",I207&lt;&gt;"No"),"",IF(M207="Yes",IF(OR(O207&lt;&gt;"",H207="Credited"),"Done","Check for credit"),IF(L207&gt;0,"Rate this lead in LSA","30-day window passed")))</f>
        <v/>
      </c>
      <c r="S207" s="6"/>
    </row>
    <row r="208" customFormat="false" ht="15" hidden="false" customHeight="false" outlineLevel="0" collapsed="false">
      <c r="B208" s="12"/>
      <c r="C208" s="13"/>
      <c r="D208" s="6"/>
      <c r="E208" s="6"/>
      <c r="F208" s="14"/>
      <c r="G208" s="15"/>
      <c r="H208" s="13"/>
      <c r="I208" s="13"/>
      <c r="J208" s="6"/>
      <c r="K208" s="16" t="str">
        <f aca="false">IF(B208="","",B208+30)</f>
        <v/>
      </c>
      <c r="L208" s="17" t="str">
        <f aca="true">IF(B208="","",MAX(0,K208-TODAY()))</f>
        <v/>
      </c>
      <c r="M208" s="13"/>
      <c r="N208" s="12"/>
      <c r="O208" s="15"/>
      <c r="P208" s="13"/>
      <c r="Q208" s="18"/>
      <c r="R208" s="19" t="str">
        <f aca="false">IF(OR(B208="",I208&lt;&gt;"No"),"",IF(M208="Yes",IF(OR(O208&lt;&gt;"",H208="Credited"),"Done","Check for credit"),IF(L208&gt;0,"Rate this lead in LSA","30-day window passed")))</f>
        <v/>
      </c>
      <c r="S208" s="6"/>
    </row>
    <row r="209" customFormat="false" ht="15" hidden="false" customHeight="false" outlineLevel="0" collapsed="false">
      <c r="B209" s="12"/>
      <c r="C209" s="13"/>
      <c r="D209" s="6"/>
      <c r="E209" s="6"/>
      <c r="F209" s="14"/>
      <c r="G209" s="15"/>
      <c r="H209" s="13"/>
      <c r="I209" s="13"/>
      <c r="J209" s="6"/>
      <c r="K209" s="16" t="str">
        <f aca="false">IF(B209="","",B209+30)</f>
        <v/>
      </c>
      <c r="L209" s="17" t="str">
        <f aca="true">IF(B209="","",MAX(0,K209-TODAY()))</f>
        <v/>
      </c>
      <c r="M209" s="13"/>
      <c r="N209" s="12"/>
      <c r="O209" s="15"/>
      <c r="P209" s="13"/>
      <c r="Q209" s="18"/>
      <c r="R209" s="19" t="str">
        <f aca="false">IF(OR(B209="",I209&lt;&gt;"No"),"",IF(M209="Yes",IF(OR(O209&lt;&gt;"",H209="Credited"),"Done","Check for credit"),IF(L209&gt;0,"Rate this lead in LSA","30-day window passed")))</f>
        <v/>
      </c>
      <c r="S209" s="6"/>
    </row>
    <row r="210" customFormat="false" ht="15" hidden="false" customHeight="false" outlineLevel="0" collapsed="false">
      <c r="B210" s="12"/>
      <c r="C210" s="13"/>
      <c r="D210" s="6"/>
      <c r="E210" s="6"/>
      <c r="F210" s="14"/>
      <c r="G210" s="15"/>
      <c r="H210" s="13"/>
      <c r="I210" s="13"/>
      <c r="J210" s="6"/>
      <c r="K210" s="16" t="str">
        <f aca="false">IF(B210="","",B210+30)</f>
        <v/>
      </c>
      <c r="L210" s="17" t="str">
        <f aca="true">IF(B210="","",MAX(0,K210-TODAY()))</f>
        <v/>
      </c>
      <c r="M210" s="13"/>
      <c r="N210" s="12"/>
      <c r="O210" s="15"/>
      <c r="P210" s="13"/>
      <c r="Q210" s="18"/>
      <c r="R210" s="19" t="str">
        <f aca="false">IF(OR(B210="",I210&lt;&gt;"No"),"",IF(M210="Yes",IF(OR(O210&lt;&gt;"",H210="Credited"),"Done","Check for credit"),IF(L210&gt;0,"Rate this lead in LSA","30-day window passed")))</f>
        <v/>
      </c>
      <c r="S210" s="6"/>
    </row>
    <row r="211" customFormat="false" ht="15" hidden="false" customHeight="false" outlineLevel="0" collapsed="false">
      <c r="B211" s="12"/>
      <c r="C211" s="13"/>
      <c r="D211" s="6"/>
      <c r="E211" s="6"/>
      <c r="F211" s="14"/>
      <c r="G211" s="15"/>
      <c r="H211" s="13"/>
      <c r="I211" s="13"/>
      <c r="J211" s="6"/>
      <c r="K211" s="16" t="str">
        <f aca="false">IF(B211="","",B211+30)</f>
        <v/>
      </c>
      <c r="L211" s="17" t="str">
        <f aca="true">IF(B211="","",MAX(0,K211-TODAY()))</f>
        <v/>
      </c>
      <c r="M211" s="13"/>
      <c r="N211" s="12"/>
      <c r="O211" s="15"/>
      <c r="P211" s="13"/>
      <c r="Q211" s="18"/>
      <c r="R211" s="19" t="str">
        <f aca="false">IF(OR(B211="",I211&lt;&gt;"No"),"",IF(M211="Yes",IF(OR(O211&lt;&gt;"",H211="Credited"),"Done","Check for credit"),IF(L211&gt;0,"Rate this lead in LSA","30-day window passed")))</f>
        <v/>
      </c>
      <c r="S211" s="6"/>
    </row>
    <row r="212" customFormat="false" ht="15" hidden="false" customHeight="false" outlineLevel="0" collapsed="false">
      <c r="B212" s="12"/>
      <c r="C212" s="13"/>
      <c r="D212" s="6"/>
      <c r="E212" s="6"/>
      <c r="F212" s="14"/>
      <c r="G212" s="15"/>
      <c r="H212" s="13"/>
      <c r="I212" s="13"/>
      <c r="J212" s="6"/>
      <c r="K212" s="16" t="str">
        <f aca="false">IF(B212="","",B212+30)</f>
        <v/>
      </c>
      <c r="L212" s="17" t="str">
        <f aca="true">IF(B212="","",MAX(0,K212-TODAY()))</f>
        <v/>
      </c>
      <c r="M212" s="13"/>
      <c r="N212" s="12"/>
      <c r="O212" s="15"/>
      <c r="P212" s="13"/>
      <c r="Q212" s="18"/>
      <c r="R212" s="19" t="str">
        <f aca="false">IF(OR(B212="",I212&lt;&gt;"No"),"",IF(M212="Yes",IF(OR(O212&lt;&gt;"",H212="Credited"),"Done","Check for credit"),IF(L212&gt;0,"Rate this lead in LSA","30-day window passed")))</f>
        <v/>
      </c>
      <c r="S212" s="6"/>
    </row>
    <row r="213" customFormat="false" ht="15" hidden="false" customHeight="false" outlineLevel="0" collapsed="false">
      <c r="B213" s="12"/>
      <c r="C213" s="13"/>
      <c r="D213" s="6"/>
      <c r="E213" s="6"/>
      <c r="F213" s="14"/>
      <c r="G213" s="15"/>
      <c r="H213" s="13"/>
      <c r="I213" s="13"/>
      <c r="J213" s="6"/>
      <c r="K213" s="16" t="str">
        <f aca="false">IF(B213="","",B213+30)</f>
        <v/>
      </c>
      <c r="L213" s="17" t="str">
        <f aca="true">IF(B213="","",MAX(0,K213-TODAY()))</f>
        <v/>
      </c>
      <c r="M213" s="13"/>
      <c r="N213" s="12"/>
      <c r="O213" s="15"/>
      <c r="P213" s="13"/>
      <c r="Q213" s="18"/>
      <c r="R213" s="19" t="str">
        <f aca="false">IF(OR(B213="",I213&lt;&gt;"No"),"",IF(M213="Yes",IF(OR(O213&lt;&gt;"",H213="Credited"),"Done","Check for credit"),IF(L213&gt;0,"Rate this lead in LSA","30-day window passed")))</f>
        <v/>
      </c>
      <c r="S213" s="6"/>
    </row>
    <row r="214" customFormat="false" ht="15" hidden="false" customHeight="false" outlineLevel="0" collapsed="false">
      <c r="B214" s="12"/>
      <c r="C214" s="13"/>
      <c r="D214" s="6"/>
      <c r="E214" s="6"/>
      <c r="F214" s="14"/>
      <c r="G214" s="15"/>
      <c r="H214" s="13"/>
      <c r="I214" s="13"/>
      <c r="J214" s="6"/>
      <c r="K214" s="16" t="str">
        <f aca="false">IF(B214="","",B214+30)</f>
        <v/>
      </c>
      <c r="L214" s="17" t="str">
        <f aca="true">IF(B214="","",MAX(0,K214-TODAY()))</f>
        <v/>
      </c>
      <c r="M214" s="13"/>
      <c r="N214" s="12"/>
      <c r="O214" s="15"/>
      <c r="P214" s="13"/>
      <c r="Q214" s="18"/>
      <c r="R214" s="19" t="str">
        <f aca="false">IF(OR(B214="",I214&lt;&gt;"No"),"",IF(M214="Yes",IF(OR(O214&lt;&gt;"",H214="Credited"),"Done","Check for credit"),IF(L214&gt;0,"Rate this lead in LSA","30-day window passed")))</f>
        <v/>
      </c>
      <c r="S214" s="6"/>
    </row>
    <row r="215" customFormat="false" ht="15" hidden="false" customHeight="false" outlineLevel="0" collapsed="false">
      <c r="B215" s="12"/>
      <c r="C215" s="13"/>
      <c r="D215" s="6"/>
      <c r="E215" s="6"/>
      <c r="F215" s="14"/>
      <c r="G215" s="15"/>
      <c r="H215" s="13"/>
      <c r="I215" s="13"/>
      <c r="J215" s="6"/>
      <c r="K215" s="16" t="str">
        <f aca="false">IF(B215="","",B215+30)</f>
        <v/>
      </c>
      <c r="L215" s="17" t="str">
        <f aca="true">IF(B215="","",MAX(0,K215-TODAY()))</f>
        <v/>
      </c>
      <c r="M215" s="13"/>
      <c r="N215" s="12"/>
      <c r="O215" s="15"/>
      <c r="P215" s="13"/>
      <c r="Q215" s="18"/>
      <c r="R215" s="19" t="str">
        <f aca="false">IF(OR(B215="",I215&lt;&gt;"No"),"",IF(M215="Yes",IF(OR(O215&lt;&gt;"",H215="Credited"),"Done","Check for credit"),IF(L215&gt;0,"Rate this lead in LSA","30-day window passed")))</f>
        <v/>
      </c>
      <c r="S215" s="6"/>
    </row>
    <row r="216" customFormat="false" ht="15" hidden="false" customHeight="false" outlineLevel="0" collapsed="false">
      <c r="B216" s="12"/>
      <c r="C216" s="13"/>
      <c r="D216" s="6"/>
      <c r="E216" s="6"/>
      <c r="F216" s="14"/>
      <c r="G216" s="15"/>
      <c r="H216" s="13"/>
      <c r="I216" s="13"/>
      <c r="J216" s="6"/>
      <c r="K216" s="16" t="str">
        <f aca="false">IF(B216="","",B216+30)</f>
        <v/>
      </c>
      <c r="L216" s="17" t="str">
        <f aca="true">IF(B216="","",MAX(0,K216-TODAY()))</f>
        <v/>
      </c>
      <c r="M216" s="13"/>
      <c r="N216" s="12"/>
      <c r="O216" s="15"/>
      <c r="P216" s="13"/>
      <c r="Q216" s="18"/>
      <c r="R216" s="19" t="str">
        <f aca="false">IF(OR(B216="",I216&lt;&gt;"No"),"",IF(M216="Yes",IF(OR(O216&lt;&gt;"",H216="Credited"),"Done","Check for credit"),IF(L216&gt;0,"Rate this lead in LSA","30-day window passed")))</f>
        <v/>
      </c>
      <c r="S216" s="6"/>
    </row>
    <row r="217" customFormat="false" ht="15" hidden="false" customHeight="false" outlineLevel="0" collapsed="false">
      <c r="B217" s="12"/>
      <c r="C217" s="13"/>
      <c r="D217" s="6"/>
      <c r="E217" s="6"/>
      <c r="F217" s="14"/>
      <c r="G217" s="15"/>
      <c r="H217" s="13"/>
      <c r="I217" s="13"/>
      <c r="J217" s="6"/>
      <c r="K217" s="16" t="str">
        <f aca="false">IF(B217="","",B217+30)</f>
        <v/>
      </c>
      <c r="L217" s="17" t="str">
        <f aca="true">IF(B217="","",MAX(0,K217-TODAY()))</f>
        <v/>
      </c>
      <c r="M217" s="13"/>
      <c r="N217" s="12"/>
      <c r="O217" s="15"/>
      <c r="P217" s="13"/>
      <c r="Q217" s="18"/>
      <c r="R217" s="19" t="str">
        <f aca="false">IF(OR(B217="",I217&lt;&gt;"No"),"",IF(M217="Yes",IF(OR(O217&lt;&gt;"",H217="Credited"),"Done","Check for credit"),IF(L217&gt;0,"Rate this lead in LSA","30-day window passed")))</f>
        <v/>
      </c>
      <c r="S217" s="6"/>
    </row>
    <row r="218" customFormat="false" ht="15" hidden="false" customHeight="false" outlineLevel="0" collapsed="false">
      <c r="B218" s="12"/>
      <c r="C218" s="13"/>
      <c r="D218" s="6"/>
      <c r="E218" s="6"/>
      <c r="F218" s="14"/>
      <c r="G218" s="15"/>
      <c r="H218" s="13"/>
      <c r="I218" s="13"/>
      <c r="J218" s="6"/>
      <c r="K218" s="16" t="str">
        <f aca="false">IF(B218="","",B218+30)</f>
        <v/>
      </c>
      <c r="L218" s="17" t="str">
        <f aca="true">IF(B218="","",MAX(0,K218-TODAY()))</f>
        <v/>
      </c>
      <c r="M218" s="13"/>
      <c r="N218" s="12"/>
      <c r="O218" s="15"/>
      <c r="P218" s="13"/>
      <c r="Q218" s="18"/>
      <c r="R218" s="19" t="str">
        <f aca="false">IF(OR(B218="",I218&lt;&gt;"No"),"",IF(M218="Yes",IF(OR(O218&lt;&gt;"",H218="Credited"),"Done","Check for credit"),IF(L218&gt;0,"Rate this lead in LSA","30-day window passed")))</f>
        <v/>
      </c>
      <c r="S218" s="6"/>
    </row>
    <row r="219" customFormat="false" ht="15" hidden="false" customHeight="false" outlineLevel="0" collapsed="false">
      <c r="B219" s="12"/>
      <c r="C219" s="13"/>
      <c r="D219" s="6"/>
      <c r="E219" s="6"/>
      <c r="F219" s="14"/>
      <c r="G219" s="15"/>
      <c r="H219" s="13"/>
      <c r="I219" s="13"/>
      <c r="J219" s="6"/>
      <c r="K219" s="16" t="str">
        <f aca="false">IF(B219="","",B219+30)</f>
        <v/>
      </c>
      <c r="L219" s="17" t="str">
        <f aca="true">IF(B219="","",MAX(0,K219-TODAY()))</f>
        <v/>
      </c>
      <c r="M219" s="13"/>
      <c r="N219" s="12"/>
      <c r="O219" s="15"/>
      <c r="P219" s="13"/>
      <c r="Q219" s="18"/>
      <c r="R219" s="19" t="str">
        <f aca="false">IF(OR(B219="",I219&lt;&gt;"No"),"",IF(M219="Yes",IF(OR(O219&lt;&gt;"",H219="Credited"),"Done","Check for credit"),IF(L219&gt;0,"Rate this lead in LSA","30-day window passed")))</f>
        <v/>
      </c>
      <c r="S219" s="6"/>
    </row>
    <row r="220" customFormat="false" ht="15" hidden="false" customHeight="false" outlineLevel="0" collapsed="false">
      <c r="B220" s="12"/>
      <c r="C220" s="13"/>
      <c r="D220" s="6"/>
      <c r="E220" s="6"/>
      <c r="F220" s="14"/>
      <c r="G220" s="15"/>
      <c r="H220" s="13"/>
      <c r="I220" s="13"/>
      <c r="J220" s="6"/>
      <c r="K220" s="16" t="str">
        <f aca="false">IF(B220="","",B220+30)</f>
        <v/>
      </c>
      <c r="L220" s="17" t="str">
        <f aca="true">IF(B220="","",MAX(0,K220-TODAY()))</f>
        <v/>
      </c>
      <c r="M220" s="13"/>
      <c r="N220" s="12"/>
      <c r="O220" s="15"/>
      <c r="P220" s="13"/>
      <c r="Q220" s="18"/>
      <c r="R220" s="19" t="str">
        <f aca="false">IF(OR(B220="",I220&lt;&gt;"No"),"",IF(M220="Yes",IF(OR(O220&lt;&gt;"",H220="Credited"),"Done","Check for credit"),IF(L220&gt;0,"Rate this lead in LSA","30-day window passed")))</f>
        <v/>
      </c>
      <c r="S220" s="6"/>
    </row>
    <row r="221" customFormat="false" ht="15" hidden="false" customHeight="false" outlineLevel="0" collapsed="false">
      <c r="B221" s="12"/>
      <c r="C221" s="13"/>
      <c r="D221" s="6"/>
      <c r="E221" s="6"/>
      <c r="F221" s="14"/>
      <c r="G221" s="15"/>
      <c r="H221" s="13"/>
      <c r="I221" s="13"/>
      <c r="J221" s="6"/>
      <c r="K221" s="16" t="str">
        <f aca="false">IF(B221="","",B221+30)</f>
        <v/>
      </c>
      <c r="L221" s="17" t="str">
        <f aca="true">IF(B221="","",MAX(0,K221-TODAY()))</f>
        <v/>
      </c>
      <c r="M221" s="13"/>
      <c r="N221" s="12"/>
      <c r="O221" s="15"/>
      <c r="P221" s="13"/>
      <c r="Q221" s="18"/>
      <c r="R221" s="19" t="str">
        <f aca="false">IF(OR(B221="",I221&lt;&gt;"No"),"",IF(M221="Yes",IF(OR(O221&lt;&gt;"",H221="Credited"),"Done","Check for credit"),IF(L221&gt;0,"Rate this lead in LSA","30-day window passed")))</f>
        <v/>
      </c>
      <c r="S221" s="6"/>
    </row>
    <row r="222" customFormat="false" ht="15" hidden="false" customHeight="false" outlineLevel="0" collapsed="false">
      <c r="B222" s="12"/>
      <c r="C222" s="13"/>
      <c r="D222" s="6"/>
      <c r="E222" s="6"/>
      <c r="F222" s="14"/>
      <c r="G222" s="15"/>
      <c r="H222" s="13"/>
      <c r="I222" s="13"/>
      <c r="J222" s="6"/>
      <c r="K222" s="16" t="str">
        <f aca="false">IF(B222="","",B222+30)</f>
        <v/>
      </c>
      <c r="L222" s="17" t="str">
        <f aca="true">IF(B222="","",MAX(0,K222-TODAY()))</f>
        <v/>
      </c>
      <c r="M222" s="13"/>
      <c r="N222" s="12"/>
      <c r="O222" s="15"/>
      <c r="P222" s="13"/>
      <c r="Q222" s="18"/>
      <c r="R222" s="19" t="str">
        <f aca="false">IF(OR(B222="",I222&lt;&gt;"No"),"",IF(M222="Yes",IF(OR(O222&lt;&gt;"",H222="Credited"),"Done","Check for credit"),IF(L222&gt;0,"Rate this lead in LSA","30-day window passed")))</f>
        <v/>
      </c>
      <c r="S222" s="6"/>
    </row>
    <row r="223" customFormat="false" ht="15" hidden="false" customHeight="false" outlineLevel="0" collapsed="false">
      <c r="B223" s="12"/>
      <c r="C223" s="13"/>
      <c r="D223" s="6"/>
      <c r="E223" s="6"/>
      <c r="F223" s="14"/>
      <c r="G223" s="15"/>
      <c r="H223" s="13"/>
      <c r="I223" s="13"/>
      <c r="J223" s="6"/>
      <c r="K223" s="16" t="str">
        <f aca="false">IF(B223="","",B223+30)</f>
        <v/>
      </c>
      <c r="L223" s="17" t="str">
        <f aca="true">IF(B223="","",MAX(0,K223-TODAY()))</f>
        <v/>
      </c>
      <c r="M223" s="13"/>
      <c r="N223" s="12"/>
      <c r="O223" s="15"/>
      <c r="P223" s="13"/>
      <c r="Q223" s="18"/>
      <c r="R223" s="19" t="str">
        <f aca="false">IF(OR(B223="",I223&lt;&gt;"No"),"",IF(M223="Yes",IF(OR(O223&lt;&gt;"",H223="Credited"),"Done","Check for credit"),IF(L223&gt;0,"Rate this lead in LSA","30-day window passed")))</f>
        <v/>
      </c>
      <c r="S223" s="6"/>
    </row>
    <row r="224" customFormat="false" ht="15" hidden="false" customHeight="false" outlineLevel="0" collapsed="false">
      <c r="B224" s="12"/>
      <c r="C224" s="13"/>
      <c r="D224" s="6"/>
      <c r="E224" s="6"/>
      <c r="F224" s="14"/>
      <c r="G224" s="15"/>
      <c r="H224" s="13"/>
      <c r="I224" s="13"/>
      <c r="J224" s="6"/>
      <c r="K224" s="16" t="str">
        <f aca="false">IF(B224="","",B224+30)</f>
        <v/>
      </c>
      <c r="L224" s="17" t="str">
        <f aca="true">IF(B224="","",MAX(0,K224-TODAY()))</f>
        <v/>
      </c>
      <c r="M224" s="13"/>
      <c r="N224" s="12"/>
      <c r="O224" s="15"/>
      <c r="P224" s="13"/>
      <c r="Q224" s="18"/>
      <c r="R224" s="19" t="str">
        <f aca="false">IF(OR(B224="",I224&lt;&gt;"No"),"",IF(M224="Yes",IF(OR(O224&lt;&gt;"",H224="Credited"),"Done","Check for credit"),IF(L224&gt;0,"Rate this lead in LSA","30-day window passed")))</f>
        <v/>
      </c>
      <c r="S224" s="6"/>
    </row>
    <row r="225" customFormat="false" ht="15" hidden="false" customHeight="false" outlineLevel="0" collapsed="false">
      <c r="B225" s="12"/>
      <c r="C225" s="13"/>
      <c r="D225" s="6"/>
      <c r="E225" s="6"/>
      <c r="F225" s="14"/>
      <c r="G225" s="15"/>
      <c r="H225" s="13"/>
      <c r="I225" s="13"/>
      <c r="J225" s="6"/>
      <c r="K225" s="16" t="str">
        <f aca="false">IF(B225="","",B225+30)</f>
        <v/>
      </c>
      <c r="L225" s="17" t="str">
        <f aca="true">IF(B225="","",MAX(0,K225-TODAY()))</f>
        <v/>
      </c>
      <c r="M225" s="13"/>
      <c r="N225" s="12"/>
      <c r="O225" s="15"/>
      <c r="P225" s="13"/>
      <c r="Q225" s="18"/>
      <c r="R225" s="19" t="str">
        <f aca="false">IF(OR(B225="",I225&lt;&gt;"No"),"",IF(M225="Yes",IF(OR(O225&lt;&gt;"",H225="Credited"),"Done","Check for credit"),IF(L225&gt;0,"Rate this lead in LSA","30-day window passed")))</f>
        <v/>
      </c>
      <c r="S225" s="6"/>
    </row>
    <row r="226" customFormat="false" ht="15" hidden="false" customHeight="false" outlineLevel="0" collapsed="false">
      <c r="B226" s="12"/>
      <c r="C226" s="13"/>
      <c r="D226" s="6"/>
      <c r="E226" s="6"/>
      <c r="F226" s="14"/>
      <c r="G226" s="15"/>
      <c r="H226" s="13"/>
      <c r="I226" s="13"/>
      <c r="J226" s="6"/>
      <c r="K226" s="16" t="str">
        <f aca="false">IF(B226="","",B226+30)</f>
        <v/>
      </c>
      <c r="L226" s="17" t="str">
        <f aca="true">IF(B226="","",MAX(0,K226-TODAY()))</f>
        <v/>
      </c>
      <c r="M226" s="13"/>
      <c r="N226" s="12"/>
      <c r="O226" s="15"/>
      <c r="P226" s="13"/>
      <c r="Q226" s="18"/>
      <c r="R226" s="19" t="str">
        <f aca="false">IF(OR(B226="",I226&lt;&gt;"No"),"",IF(M226="Yes",IF(OR(O226&lt;&gt;"",H226="Credited"),"Done","Check for credit"),IF(L226&gt;0,"Rate this lead in LSA","30-day window passed")))</f>
        <v/>
      </c>
      <c r="S226" s="6"/>
    </row>
    <row r="227" customFormat="false" ht="15" hidden="false" customHeight="false" outlineLevel="0" collapsed="false">
      <c r="B227" s="12"/>
      <c r="C227" s="13"/>
      <c r="D227" s="6"/>
      <c r="E227" s="6"/>
      <c r="F227" s="14"/>
      <c r="G227" s="15"/>
      <c r="H227" s="13"/>
      <c r="I227" s="13"/>
      <c r="J227" s="6"/>
      <c r="K227" s="16" t="str">
        <f aca="false">IF(B227="","",B227+30)</f>
        <v/>
      </c>
      <c r="L227" s="17" t="str">
        <f aca="true">IF(B227="","",MAX(0,K227-TODAY()))</f>
        <v/>
      </c>
      <c r="M227" s="13"/>
      <c r="N227" s="12"/>
      <c r="O227" s="15"/>
      <c r="P227" s="13"/>
      <c r="Q227" s="18"/>
      <c r="R227" s="19" t="str">
        <f aca="false">IF(OR(B227="",I227&lt;&gt;"No"),"",IF(M227="Yes",IF(OR(O227&lt;&gt;"",H227="Credited"),"Done","Check for credit"),IF(L227&gt;0,"Rate this lead in LSA","30-day window passed")))</f>
        <v/>
      </c>
      <c r="S227" s="6"/>
    </row>
    <row r="228" customFormat="false" ht="15" hidden="false" customHeight="false" outlineLevel="0" collapsed="false">
      <c r="B228" s="12"/>
      <c r="C228" s="13"/>
      <c r="D228" s="6"/>
      <c r="E228" s="6"/>
      <c r="F228" s="14"/>
      <c r="G228" s="15"/>
      <c r="H228" s="13"/>
      <c r="I228" s="13"/>
      <c r="J228" s="6"/>
      <c r="K228" s="16" t="str">
        <f aca="false">IF(B228="","",B228+30)</f>
        <v/>
      </c>
      <c r="L228" s="17" t="str">
        <f aca="true">IF(B228="","",MAX(0,K228-TODAY()))</f>
        <v/>
      </c>
      <c r="M228" s="13"/>
      <c r="N228" s="12"/>
      <c r="O228" s="15"/>
      <c r="P228" s="13"/>
      <c r="Q228" s="18"/>
      <c r="R228" s="19" t="str">
        <f aca="false">IF(OR(B228="",I228&lt;&gt;"No"),"",IF(M228="Yes",IF(OR(O228&lt;&gt;"",H228="Credited"),"Done","Check for credit"),IF(L228&gt;0,"Rate this lead in LSA","30-day window passed")))</f>
        <v/>
      </c>
      <c r="S228" s="6"/>
    </row>
    <row r="229" customFormat="false" ht="15" hidden="false" customHeight="false" outlineLevel="0" collapsed="false">
      <c r="B229" s="12"/>
      <c r="C229" s="13"/>
      <c r="D229" s="6"/>
      <c r="E229" s="6"/>
      <c r="F229" s="14"/>
      <c r="G229" s="15"/>
      <c r="H229" s="13"/>
      <c r="I229" s="13"/>
      <c r="J229" s="6"/>
      <c r="K229" s="16" t="str">
        <f aca="false">IF(B229="","",B229+30)</f>
        <v/>
      </c>
      <c r="L229" s="17" t="str">
        <f aca="true">IF(B229="","",MAX(0,K229-TODAY()))</f>
        <v/>
      </c>
      <c r="M229" s="13"/>
      <c r="N229" s="12"/>
      <c r="O229" s="15"/>
      <c r="P229" s="13"/>
      <c r="Q229" s="18"/>
      <c r="R229" s="19" t="str">
        <f aca="false">IF(OR(B229="",I229&lt;&gt;"No"),"",IF(M229="Yes",IF(OR(O229&lt;&gt;"",H229="Credited"),"Done","Check for credit"),IF(L229&gt;0,"Rate this lead in LSA","30-day window passed")))</f>
        <v/>
      </c>
      <c r="S229" s="6"/>
    </row>
    <row r="230" customFormat="false" ht="15" hidden="false" customHeight="false" outlineLevel="0" collapsed="false">
      <c r="B230" s="12"/>
      <c r="C230" s="13"/>
      <c r="D230" s="6"/>
      <c r="E230" s="6"/>
      <c r="F230" s="14"/>
      <c r="G230" s="15"/>
      <c r="H230" s="13"/>
      <c r="I230" s="13"/>
      <c r="J230" s="6"/>
      <c r="K230" s="16" t="str">
        <f aca="false">IF(B230="","",B230+30)</f>
        <v/>
      </c>
      <c r="L230" s="17" t="str">
        <f aca="true">IF(B230="","",MAX(0,K230-TODAY()))</f>
        <v/>
      </c>
      <c r="M230" s="13"/>
      <c r="N230" s="12"/>
      <c r="O230" s="15"/>
      <c r="P230" s="13"/>
      <c r="Q230" s="18"/>
      <c r="R230" s="19" t="str">
        <f aca="false">IF(OR(B230="",I230&lt;&gt;"No"),"",IF(M230="Yes",IF(OR(O230&lt;&gt;"",H230="Credited"),"Done","Check for credit"),IF(L230&gt;0,"Rate this lead in LSA","30-day window passed")))</f>
        <v/>
      </c>
      <c r="S230" s="6"/>
    </row>
    <row r="231" customFormat="false" ht="15" hidden="false" customHeight="false" outlineLevel="0" collapsed="false">
      <c r="B231" s="12"/>
      <c r="C231" s="13"/>
      <c r="D231" s="6"/>
      <c r="E231" s="6"/>
      <c r="F231" s="14"/>
      <c r="G231" s="15"/>
      <c r="H231" s="13"/>
      <c r="I231" s="13"/>
      <c r="J231" s="6"/>
      <c r="K231" s="16" t="str">
        <f aca="false">IF(B231="","",B231+30)</f>
        <v/>
      </c>
      <c r="L231" s="17" t="str">
        <f aca="true">IF(B231="","",MAX(0,K231-TODAY()))</f>
        <v/>
      </c>
      <c r="M231" s="13"/>
      <c r="N231" s="12"/>
      <c r="O231" s="15"/>
      <c r="P231" s="13"/>
      <c r="Q231" s="18"/>
      <c r="R231" s="19" t="str">
        <f aca="false">IF(OR(B231="",I231&lt;&gt;"No"),"",IF(M231="Yes",IF(OR(O231&lt;&gt;"",H231="Credited"),"Done","Check for credit"),IF(L231&gt;0,"Rate this lead in LSA","30-day window passed")))</f>
        <v/>
      </c>
      <c r="S231" s="6"/>
    </row>
    <row r="232" customFormat="false" ht="15" hidden="false" customHeight="false" outlineLevel="0" collapsed="false">
      <c r="B232" s="12"/>
      <c r="C232" s="13"/>
      <c r="D232" s="6"/>
      <c r="E232" s="6"/>
      <c r="F232" s="14"/>
      <c r="G232" s="15"/>
      <c r="H232" s="13"/>
      <c r="I232" s="13"/>
      <c r="J232" s="6"/>
      <c r="K232" s="16" t="str">
        <f aca="false">IF(B232="","",B232+30)</f>
        <v/>
      </c>
      <c r="L232" s="17" t="str">
        <f aca="true">IF(B232="","",MAX(0,K232-TODAY()))</f>
        <v/>
      </c>
      <c r="M232" s="13"/>
      <c r="N232" s="12"/>
      <c r="O232" s="15"/>
      <c r="P232" s="13"/>
      <c r="Q232" s="18"/>
      <c r="R232" s="19" t="str">
        <f aca="false">IF(OR(B232="",I232&lt;&gt;"No"),"",IF(M232="Yes",IF(OR(O232&lt;&gt;"",H232="Credited"),"Done","Check for credit"),IF(L232&gt;0,"Rate this lead in LSA","30-day window passed")))</f>
        <v/>
      </c>
      <c r="S232" s="6"/>
    </row>
    <row r="233" customFormat="false" ht="15" hidden="false" customHeight="false" outlineLevel="0" collapsed="false">
      <c r="B233" s="12"/>
      <c r="C233" s="13"/>
      <c r="D233" s="6"/>
      <c r="E233" s="6"/>
      <c r="F233" s="14"/>
      <c r="G233" s="15"/>
      <c r="H233" s="13"/>
      <c r="I233" s="13"/>
      <c r="J233" s="6"/>
      <c r="K233" s="16" t="str">
        <f aca="false">IF(B233="","",B233+30)</f>
        <v/>
      </c>
      <c r="L233" s="17" t="str">
        <f aca="true">IF(B233="","",MAX(0,K233-TODAY()))</f>
        <v/>
      </c>
      <c r="M233" s="13"/>
      <c r="N233" s="12"/>
      <c r="O233" s="15"/>
      <c r="P233" s="13"/>
      <c r="Q233" s="18"/>
      <c r="R233" s="19" t="str">
        <f aca="false">IF(OR(B233="",I233&lt;&gt;"No"),"",IF(M233="Yes",IF(OR(O233&lt;&gt;"",H233="Credited"),"Done","Check for credit"),IF(L233&gt;0,"Rate this lead in LSA","30-day window passed")))</f>
        <v/>
      </c>
      <c r="S233" s="6"/>
    </row>
    <row r="234" customFormat="false" ht="15" hidden="false" customHeight="false" outlineLevel="0" collapsed="false">
      <c r="B234" s="12"/>
      <c r="C234" s="13"/>
      <c r="D234" s="6"/>
      <c r="E234" s="6"/>
      <c r="F234" s="14"/>
      <c r="G234" s="15"/>
      <c r="H234" s="13"/>
      <c r="I234" s="13"/>
      <c r="J234" s="6"/>
      <c r="K234" s="16" t="str">
        <f aca="false">IF(B234="","",B234+30)</f>
        <v/>
      </c>
      <c r="L234" s="17" t="str">
        <f aca="true">IF(B234="","",MAX(0,K234-TODAY()))</f>
        <v/>
      </c>
      <c r="M234" s="13"/>
      <c r="N234" s="12"/>
      <c r="O234" s="15"/>
      <c r="P234" s="13"/>
      <c r="Q234" s="18"/>
      <c r="R234" s="19" t="str">
        <f aca="false">IF(OR(B234="",I234&lt;&gt;"No"),"",IF(M234="Yes",IF(OR(O234&lt;&gt;"",H234="Credited"),"Done","Check for credit"),IF(L234&gt;0,"Rate this lead in LSA","30-day window passed")))</f>
        <v/>
      </c>
      <c r="S234" s="6"/>
    </row>
    <row r="235" customFormat="false" ht="15" hidden="false" customHeight="false" outlineLevel="0" collapsed="false">
      <c r="B235" s="12"/>
      <c r="C235" s="13"/>
      <c r="D235" s="6"/>
      <c r="E235" s="6"/>
      <c r="F235" s="14"/>
      <c r="G235" s="15"/>
      <c r="H235" s="13"/>
      <c r="I235" s="13"/>
      <c r="J235" s="6"/>
      <c r="K235" s="16" t="str">
        <f aca="false">IF(B235="","",B235+30)</f>
        <v/>
      </c>
      <c r="L235" s="17" t="str">
        <f aca="true">IF(B235="","",MAX(0,K235-TODAY()))</f>
        <v/>
      </c>
      <c r="M235" s="13"/>
      <c r="N235" s="12"/>
      <c r="O235" s="15"/>
      <c r="P235" s="13"/>
      <c r="Q235" s="18"/>
      <c r="R235" s="19" t="str">
        <f aca="false">IF(OR(B235="",I235&lt;&gt;"No"),"",IF(M235="Yes",IF(OR(O235&lt;&gt;"",H235="Credited"),"Done","Check for credit"),IF(L235&gt;0,"Rate this lead in LSA","30-day window passed")))</f>
        <v/>
      </c>
      <c r="S235" s="6"/>
    </row>
    <row r="236" customFormat="false" ht="15" hidden="false" customHeight="false" outlineLevel="0" collapsed="false">
      <c r="B236" s="12"/>
      <c r="C236" s="13"/>
      <c r="D236" s="6"/>
      <c r="E236" s="6"/>
      <c r="F236" s="14"/>
      <c r="G236" s="15"/>
      <c r="H236" s="13"/>
      <c r="I236" s="13"/>
      <c r="J236" s="6"/>
      <c r="K236" s="16" t="str">
        <f aca="false">IF(B236="","",B236+30)</f>
        <v/>
      </c>
      <c r="L236" s="17" t="str">
        <f aca="true">IF(B236="","",MAX(0,K236-TODAY()))</f>
        <v/>
      </c>
      <c r="M236" s="13"/>
      <c r="N236" s="12"/>
      <c r="O236" s="15"/>
      <c r="P236" s="13"/>
      <c r="Q236" s="18"/>
      <c r="R236" s="19" t="str">
        <f aca="false">IF(OR(B236="",I236&lt;&gt;"No"),"",IF(M236="Yes",IF(OR(O236&lt;&gt;"",H236="Credited"),"Done","Check for credit"),IF(L236&gt;0,"Rate this lead in LSA","30-day window passed")))</f>
        <v/>
      </c>
      <c r="S236" s="6"/>
    </row>
    <row r="237" customFormat="false" ht="15" hidden="false" customHeight="false" outlineLevel="0" collapsed="false">
      <c r="B237" s="12"/>
      <c r="C237" s="13"/>
      <c r="D237" s="6"/>
      <c r="E237" s="6"/>
      <c r="F237" s="14"/>
      <c r="G237" s="15"/>
      <c r="H237" s="13"/>
      <c r="I237" s="13"/>
      <c r="J237" s="6"/>
      <c r="K237" s="16" t="str">
        <f aca="false">IF(B237="","",B237+30)</f>
        <v/>
      </c>
      <c r="L237" s="17" t="str">
        <f aca="true">IF(B237="","",MAX(0,K237-TODAY()))</f>
        <v/>
      </c>
      <c r="M237" s="13"/>
      <c r="N237" s="12"/>
      <c r="O237" s="15"/>
      <c r="P237" s="13"/>
      <c r="Q237" s="18"/>
      <c r="R237" s="19" t="str">
        <f aca="false">IF(OR(B237="",I237&lt;&gt;"No"),"",IF(M237="Yes",IF(OR(O237&lt;&gt;"",H237="Credited"),"Done","Check for credit"),IF(L237&gt;0,"Rate this lead in LSA","30-day window passed")))</f>
        <v/>
      </c>
      <c r="S237" s="6"/>
    </row>
    <row r="238" customFormat="false" ht="15" hidden="false" customHeight="false" outlineLevel="0" collapsed="false">
      <c r="B238" s="12"/>
      <c r="C238" s="13"/>
      <c r="D238" s="6"/>
      <c r="E238" s="6"/>
      <c r="F238" s="14"/>
      <c r="G238" s="15"/>
      <c r="H238" s="13"/>
      <c r="I238" s="13"/>
      <c r="J238" s="6"/>
      <c r="K238" s="16" t="str">
        <f aca="false">IF(B238="","",B238+30)</f>
        <v/>
      </c>
      <c r="L238" s="17" t="str">
        <f aca="true">IF(B238="","",MAX(0,K238-TODAY()))</f>
        <v/>
      </c>
      <c r="M238" s="13"/>
      <c r="N238" s="12"/>
      <c r="O238" s="15"/>
      <c r="P238" s="13"/>
      <c r="Q238" s="18"/>
      <c r="R238" s="19" t="str">
        <f aca="false">IF(OR(B238="",I238&lt;&gt;"No"),"",IF(M238="Yes",IF(OR(O238&lt;&gt;"",H238="Credited"),"Done","Check for credit"),IF(L238&gt;0,"Rate this lead in LSA","30-day window passed")))</f>
        <v/>
      </c>
      <c r="S238" s="6"/>
    </row>
    <row r="239" customFormat="false" ht="15" hidden="false" customHeight="false" outlineLevel="0" collapsed="false">
      <c r="B239" s="12"/>
      <c r="C239" s="13"/>
      <c r="D239" s="6"/>
      <c r="E239" s="6"/>
      <c r="F239" s="14"/>
      <c r="G239" s="15"/>
      <c r="H239" s="13"/>
      <c r="I239" s="13"/>
      <c r="J239" s="6"/>
      <c r="K239" s="16" t="str">
        <f aca="false">IF(B239="","",B239+30)</f>
        <v/>
      </c>
      <c r="L239" s="17" t="str">
        <f aca="true">IF(B239="","",MAX(0,K239-TODAY()))</f>
        <v/>
      </c>
      <c r="M239" s="13"/>
      <c r="N239" s="12"/>
      <c r="O239" s="15"/>
      <c r="P239" s="13"/>
      <c r="Q239" s="18"/>
      <c r="R239" s="19" t="str">
        <f aca="false">IF(OR(B239="",I239&lt;&gt;"No"),"",IF(M239="Yes",IF(OR(O239&lt;&gt;"",H239="Credited"),"Done","Check for credit"),IF(L239&gt;0,"Rate this lead in LSA","30-day window passed")))</f>
        <v/>
      </c>
      <c r="S239" s="6"/>
    </row>
    <row r="240" customFormat="false" ht="15" hidden="false" customHeight="false" outlineLevel="0" collapsed="false">
      <c r="B240" s="12"/>
      <c r="C240" s="13"/>
      <c r="D240" s="6"/>
      <c r="E240" s="6"/>
      <c r="F240" s="14"/>
      <c r="G240" s="15"/>
      <c r="H240" s="13"/>
      <c r="I240" s="13"/>
      <c r="J240" s="6"/>
      <c r="K240" s="16" t="str">
        <f aca="false">IF(B240="","",B240+30)</f>
        <v/>
      </c>
      <c r="L240" s="17" t="str">
        <f aca="true">IF(B240="","",MAX(0,K240-TODAY()))</f>
        <v/>
      </c>
      <c r="M240" s="13"/>
      <c r="N240" s="12"/>
      <c r="O240" s="15"/>
      <c r="P240" s="13"/>
      <c r="Q240" s="18"/>
      <c r="R240" s="19" t="str">
        <f aca="false">IF(OR(B240="",I240&lt;&gt;"No"),"",IF(M240="Yes",IF(OR(O240&lt;&gt;"",H240="Credited"),"Done","Check for credit"),IF(L240&gt;0,"Rate this lead in LSA","30-day window passed")))</f>
        <v/>
      </c>
      <c r="S240" s="6"/>
    </row>
    <row r="241" customFormat="false" ht="15" hidden="false" customHeight="false" outlineLevel="0" collapsed="false">
      <c r="B241" s="12"/>
      <c r="C241" s="13"/>
      <c r="D241" s="6"/>
      <c r="E241" s="6"/>
      <c r="F241" s="14"/>
      <c r="G241" s="15"/>
      <c r="H241" s="13"/>
      <c r="I241" s="13"/>
      <c r="J241" s="6"/>
      <c r="K241" s="16" t="str">
        <f aca="false">IF(B241="","",B241+30)</f>
        <v/>
      </c>
      <c r="L241" s="17" t="str">
        <f aca="true">IF(B241="","",MAX(0,K241-TODAY()))</f>
        <v/>
      </c>
      <c r="M241" s="13"/>
      <c r="N241" s="12"/>
      <c r="O241" s="15"/>
      <c r="P241" s="13"/>
      <c r="Q241" s="18"/>
      <c r="R241" s="19" t="str">
        <f aca="false">IF(OR(B241="",I241&lt;&gt;"No"),"",IF(M241="Yes",IF(OR(O241&lt;&gt;"",H241="Credited"),"Done","Check for credit"),IF(L241&gt;0,"Rate this lead in LSA","30-day window passed")))</f>
        <v/>
      </c>
      <c r="S241" s="6"/>
    </row>
    <row r="242" customFormat="false" ht="15" hidden="false" customHeight="false" outlineLevel="0" collapsed="false">
      <c r="B242" s="12"/>
      <c r="C242" s="13"/>
      <c r="D242" s="6"/>
      <c r="E242" s="6"/>
      <c r="F242" s="14"/>
      <c r="G242" s="15"/>
      <c r="H242" s="13"/>
      <c r="I242" s="13"/>
      <c r="J242" s="6"/>
      <c r="K242" s="16" t="str">
        <f aca="false">IF(B242="","",B242+30)</f>
        <v/>
      </c>
      <c r="L242" s="17" t="str">
        <f aca="true">IF(B242="","",MAX(0,K242-TODAY()))</f>
        <v/>
      </c>
      <c r="M242" s="13"/>
      <c r="N242" s="12"/>
      <c r="O242" s="15"/>
      <c r="P242" s="13"/>
      <c r="Q242" s="18"/>
      <c r="R242" s="19" t="str">
        <f aca="false">IF(OR(B242="",I242&lt;&gt;"No"),"",IF(M242="Yes",IF(OR(O242&lt;&gt;"",H242="Credited"),"Done","Check for credit"),IF(L242&gt;0,"Rate this lead in LSA","30-day window passed")))</f>
        <v/>
      </c>
      <c r="S242" s="6"/>
    </row>
    <row r="243" customFormat="false" ht="15" hidden="false" customHeight="false" outlineLevel="0" collapsed="false">
      <c r="B243" s="12"/>
      <c r="C243" s="13"/>
      <c r="D243" s="6"/>
      <c r="E243" s="6"/>
      <c r="F243" s="14"/>
      <c r="G243" s="15"/>
      <c r="H243" s="13"/>
      <c r="I243" s="13"/>
      <c r="J243" s="6"/>
      <c r="K243" s="16" t="str">
        <f aca="false">IF(B243="","",B243+30)</f>
        <v/>
      </c>
      <c r="L243" s="17" t="str">
        <f aca="true">IF(B243="","",MAX(0,K243-TODAY()))</f>
        <v/>
      </c>
      <c r="M243" s="13"/>
      <c r="N243" s="12"/>
      <c r="O243" s="15"/>
      <c r="P243" s="13"/>
      <c r="Q243" s="18"/>
      <c r="R243" s="19" t="str">
        <f aca="false">IF(OR(B243="",I243&lt;&gt;"No"),"",IF(M243="Yes",IF(OR(O243&lt;&gt;"",H243="Credited"),"Done","Check for credit"),IF(L243&gt;0,"Rate this lead in LSA","30-day window passed")))</f>
        <v/>
      </c>
      <c r="S243" s="6"/>
    </row>
    <row r="244" customFormat="false" ht="15" hidden="false" customHeight="false" outlineLevel="0" collapsed="false">
      <c r="B244" s="12"/>
      <c r="C244" s="13"/>
      <c r="D244" s="6"/>
      <c r="E244" s="6"/>
      <c r="F244" s="14"/>
      <c r="G244" s="15"/>
      <c r="H244" s="13"/>
      <c r="I244" s="13"/>
      <c r="J244" s="6"/>
      <c r="K244" s="16" t="str">
        <f aca="false">IF(B244="","",B244+30)</f>
        <v/>
      </c>
      <c r="L244" s="17" t="str">
        <f aca="true">IF(B244="","",MAX(0,K244-TODAY()))</f>
        <v/>
      </c>
      <c r="M244" s="13"/>
      <c r="N244" s="12"/>
      <c r="O244" s="15"/>
      <c r="P244" s="13"/>
      <c r="Q244" s="18"/>
      <c r="R244" s="19" t="str">
        <f aca="false">IF(OR(B244="",I244&lt;&gt;"No"),"",IF(M244="Yes",IF(OR(O244&lt;&gt;"",H244="Credited"),"Done","Check for credit"),IF(L244&gt;0,"Rate this lead in LSA","30-day window passed")))</f>
        <v/>
      </c>
      <c r="S244" s="6"/>
    </row>
    <row r="245" customFormat="false" ht="15" hidden="false" customHeight="false" outlineLevel="0" collapsed="false">
      <c r="B245" s="12"/>
      <c r="C245" s="13"/>
      <c r="D245" s="6"/>
      <c r="E245" s="6"/>
      <c r="F245" s="14"/>
      <c r="G245" s="15"/>
      <c r="H245" s="13"/>
      <c r="I245" s="13"/>
      <c r="J245" s="6"/>
      <c r="K245" s="16" t="str">
        <f aca="false">IF(B245="","",B245+30)</f>
        <v/>
      </c>
      <c r="L245" s="17" t="str">
        <f aca="true">IF(B245="","",MAX(0,K245-TODAY()))</f>
        <v/>
      </c>
      <c r="M245" s="13"/>
      <c r="N245" s="12"/>
      <c r="O245" s="15"/>
      <c r="P245" s="13"/>
      <c r="Q245" s="18"/>
      <c r="R245" s="19" t="str">
        <f aca="false">IF(OR(B245="",I245&lt;&gt;"No"),"",IF(M245="Yes",IF(OR(O245&lt;&gt;"",H245="Credited"),"Done","Check for credit"),IF(L245&gt;0,"Rate this lead in LSA","30-day window passed")))</f>
        <v/>
      </c>
      <c r="S245" s="6"/>
    </row>
    <row r="246" customFormat="false" ht="15" hidden="false" customHeight="false" outlineLevel="0" collapsed="false">
      <c r="B246" s="12"/>
      <c r="C246" s="13"/>
      <c r="D246" s="6"/>
      <c r="E246" s="6"/>
      <c r="F246" s="14"/>
      <c r="G246" s="15"/>
      <c r="H246" s="13"/>
      <c r="I246" s="13"/>
      <c r="J246" s="6"/>
      <c r="K246" s="16" t="str">
        <f aca="false">IF(B246="","",B246+30)</f>
        <v/>
      </c>
      <c r="L246" s="17" t="str">
        <f aca="true">IF(B246="","",MAX(0,K246-TODAY()))</f>
        <v/>
      </c>
      <c r="M246" s="13"/>
      <c r="N246" s="12"/>
      <c r="O246" s="15"/>
      <c r="P246" s="13"/>
      <c r="Q246" s="18"/>
      <c r="R246" s="19" t="str">
        <f aca="false">IF(OR(B246="",I246&lt;&gt;"No"),"",IF(M246="Yes",IF(OR(O246&lt;&gt;"",H246="Credited"),"Done","Check for credit"),IF(L246&gt;0,"Rate this lead in LSA","30-day window passed")))</f>
        <v/>
      </c>
      <c r="S246" s="6"/>
    </row>
    <row r="247" customFormat="false" ht="15" hidden="false" customHeight="false" outlineLevel="0" collapsed="false">
      <c r="B247" s="12"/>
      <c r="C247" s="13"/>
      <c r="D247" s="6"/>
      <c r="E247" s="6"/>
      <c r="F247" s="14"/>
      <c r="G247" s="15"/>
      <c r="H247" s="13"/>
      <c r="I247" s="13"/>
      <c r="J247" s="6"/>
      <c r="K247" s="16" t="str">
        <f aca="false">IF(B247="","",B247+30)</f>
        <v/>
      </c>
      <c r="L247" s="17" t="str">
        <f aca="true">IF(B247="","",MAX(0,K247-TODAY()))</f>
        <v/>
      </c>
      <c r="M247" s="13"/>
      <c r="N247" s="12"/>
      <c r="O247" s="15"/>
      <c r="P247" s="13"/>
      <c r="Q247" s="18"/>
      <c r="R247" s="19" t="str">
        <f aca="false">IF(OR(B247="",I247&lt;&gt;"No"),"",IF(M247="Yes",IF(OR(O247&lt;&gt;"",H247="Credited"),"Done","Check for credit"),IF(L247&gt;0,"Rate this lead in LSA","30-day window passed")))</f>
        <v/>
      </c>
      <c r="S247" s="6"/>
    </row>
    <row r="248" customFormat="false" ht="15" hidden="false" customHeight="false" outlineLevel="0" collapsed="false">
      <c r="B248" s="12"/>
      <c r="C248" s="13"/>
      <c r="D248" s="6"/>
      <c r="E248" s="6"/>
      <c r="F248" s="14"/>
      <c r="G248" s="15"/>
      <c r="H248" s="13"/>
      <c r="I248" s="13"/>
      <c r="J248" s="6"/>
      <c r="K248" s="16" t="str">
        <f aca="false">IF(B248="","",B248+30)</f>
        <v/>
      </c>
      <c r="L248" s="17" t="str">
        <f aca="true">IF(B248="","",MAX(0,K248-TODAY()))</f>
        <v/>
      </c>
      <c r="M248" s="13"/>
      <c r="N248" s="12"/>
      <c r="O248" s="15"/>
      <c r="P248" s="13"/>
      <c r="Q248" s="18"/>
      <c r="R248" s="19" t="str">
        <f aca="false">IF(OR(B248="",I248&lt;&gt;"No"),"",IF(M248="Yes",IF(OR(O248&lt;&gt;"",H248="Credited"),"Done","Check for credit"),IF(L248&gt;0,"Rate this lead in LSA","30-day window passed")))</f>
        <v/>
      </c>
      <c r="S248" s="6"/>
    </row>
    <row r="249" customFormat="false" ht="15" hidden="false" customHeight="false" outlineLevel="0" collapsed="false">
      <c r="B249" s="12"/>
      <c r="C249" s="13"/>
      <c r="D249" s="6"/>
      <c r="E249" s="6"/>
      <c r="F249" s="14"/>
      <c r="G249" s="15"/>
      <c r="H249" s="13"/>
      <c r="I249" s="13"/>
      <c r="J249" s="6"/>
      <c r="K249" s="16" t="str">
        <f aca="false">IF(B249="","",B249+30)</f>
        <v/>
      </c>
      <c r="L249" s="17" t="str">
        <f aca="true">IF(B249="","",MAX(0,K249-TODAY()))</f>
        <v/>
      </c>
      <c r="M249" s="13"/>
      <c r="N249" s="12"/>
      <c r="O249" s="15"/>
      <c r="P249" s="13"/>
      <c r="Q249" s="18"/>
      <c r="R249" s="19" t="str">
        <f aca="false">IF(OR(B249="",I249&lt;&gt;"No"),"",IF(M249="Yes",IF(OR(O249&lt;&gt;"",H249="Credited"),"Done","Check for credit"),IF(L249&gt;0,"Rate this lead in LSA","30-day window passed")))</f>
        <v/>
      </c>
      <c r="S249" s="6"/>
    </row>
    <row r="250" customFormat="false" ht="15" hidden="false" customHeight="false" outlineLevel="0" collapsed="false">
      <c r="B250" s="12"/>
      <c r="C250" s="13"/>
      <c r="D250" s="6"/>
      <c r="E250" s="6"/>
      <c r="F250" s="14"/>
      <c r="G250" s="15"/>
      <c r="H250" s="13"/>
      <c r="I250" s="13"/>
      <c r="J250" s="6"/>
      <c r="K250" s="16" t="str">
        <f aca="false">IF(B250="","",B250+30)</f>
        <v/>
      </c>
      <c r="L250" s="17" t="str">
        <f aca="true">IF(B250="","",MAX(0,K250-TODAY()))</f>
        <v/>
      </c>
      <c r="M250" s="13"/>
      <c r="N250" s="12"/>
      <c r="O250" s="15"/>
      <c r="P250" s="13"/>
      <c r="Q250" s="18"/>
      <c r="R250" s="19" t="str">
        <f aca="false">IF(OR(B250="",I250&lt;&gt;"No"),"",IF(M250="Yes",IF(OR(O250&lt;&gt;"",H250="Credited"),"Done","Check for credit"),IF(L250&gt;0,"Rate this lead in LSA","30-day window passed")))</f>
        <v/>
      </c>
      <c r="S250" s="6"/>
    </row>
    <row r="251" customFormat="false" ht="15" hidden="false" customHeight="false" outlineLevel="0" collapsed="false">
      <c r="B251" s="12"/>
      <c r="C251" s="13"/>
      <c r="D251" s="6"/>
      <c r="E251" s="6"/>
      <c r="F251" s="14"/>
      <c r="G251" s="15"/>
      <c r="H251" s="13"/>
      <c r="I251" s="13"/>
      <c r="J251" s="6"/>
      <c r="K251" s="16" t="str">
        <f aca="false">IF(B251="","",B251+30)</f>
        <v/>
      </c>
      <c r="L251" s="17" t="str">
        <f aca="true">IF(B251="","",MAX(0,K251-TODAY()))</f>
        <v/>
      </c>
      <c r="M251" s="13"/>
      <c r="N251" s="12"/>
      <c r="O251" s="15"/>
      <c r="P251" s="13"/>
      <c r="Q251" s="18"/>
      <c r="R251" s="19" t="str">
        <f aca="false">IF(OR(B251="",I251&lt;&gt;"No"),"",IF(M251="Yes",IF(OR(O251&lt;&gt;"",H251="Credited"),"Done","Check for credit"),IF(L251&gt;0,"Rate this lead in LSA","30-day window passed")))</f>
        <v/>
      </c>
      <c r="S251" s="6"/>
    </row>
    <row r="252" customFormat="false" ht="15" hidden="false" customHeight="false" outlineLevel="0" collapsed="false">
      <c r="B252" s="12"/>
      <c r="C252" s="13"/>
      <c r="D252" s="6"/>
      <c r="E252" s="6"/>
      <c r="F252" s="14"/>
      <c r="G252" s="15"/>
      <c r="H252" s="13"/>
      <c r="I252" s="13"/>
      <c r="J252" s="6"/>
      <c r="K252" s="16" t="str">
        <f aca="false">IF(B252="","",B252+30)</f>
        <v/>
      </c>
      <c r="L252" s="17" t="str">
        <f aca="true">IF(B252="","",MAX(0,K252-TODAY()))</f>
        <v/>
      </c>
      <c r="M252" s="13"/>
      <c r="N252" s="12"/>
      <c r="O252" s="15"/>
      <c r="P252" s="13"/>
      <c r="Q252" s="18"/>
      <c r="R252" s="19" t="str">
        <f aca="false">IF(OR(B252="",I252&lt;&gt;"No"),"",IF(M252="Yes",IF(OR(O252&lt;&gt;"",H252="Credited"),"Done","Check for credit"),IF(L252&gt;0,"Rate this lead in LSA","30-day window passed")))</f>
        <v/>
      </c>
      <c r="S252" s="6"/>
    </row>
    <row r="253" customFormat="false" ht="15" hidden="false" customHeight="false" outlineLevel="0" collapsed="false">
      <c r="B253" s="12"/>
      <c r="C253" s="13"/>
      <c r="D253" s="6"/>
      <c r="E253" s="6"/>
      <c r="F253" s="14"/>
      <c r="G253" s="15"/>
      <c r="H253" s="13"/>
      <c r="I253" s="13"/>
      <c r="J253" s="6"/>
      <c r="K253" s="16" t="str">
        <f aca="false">IF(B253="","",B253+30)</f>
        <v/>
      </c>
      <c r="L253" s="17" t="str">
        <f aca="true">IF(B253="","",MAX(0,K253-TODAY()))</f>
        <v/>
      </c>
      <c r="M253" s="13"/>
      <c r="N253" s="12"/>
      <c r="O253" s="15"/>
      <c r="P253" s="13"/>
      <c r="Q253" s="18"/>
      <c r="R253" s="19" t="str">
        <f aca="false">IF(OR(B253="",I253&lt;&gt;"No"),"",IF(M253="Yes",IF(OR(O253&lt;&gt;"",H253="Credited"),"Done","Check for credit"),IF(L253&gt;0,"Rate this lead in LSA","30-day window passed")))</f>
        <v/>
      </c>
      <c r="S253" s="6"/>
    </row>
    <row r="254" customFormat="false" ht="15" hidden="false" customHeight="false" outlineLevel="0" collapsed="false">
      <c r="B254" s="12"/>
      <c r="C254" s="13"/>
      <c r="D254" s="6"/>
      <c r="E254" s="6"/>
      <c r="F254" s="14"/>
      <c r="G254" s="15"/>
      <c r="H254" s="13"/>
      <c r="I254" s="13"/>
      <c r="J254" s="6"/>
      <c r="K254" s="16" t="str">
        <f aca="false">IF(B254="","",B254+30)</f>
        <v/>
      </c>
      <c r="L254" s="17" t="str">
        <f aca="true">IF(B254="","",MAX(0,K254-TODAY()))</f>
        <v/>
      </c>
      <c r="M254" s="13"/>
      <c r="N254" s="12"/>
      <c r="O254" s="15"/>
      <c r="P254" s="13"/>
      <c r="Q254" s="18"/>
      <c r="R254" s="19" t="str">
        <f aca="false">IF(OR(B254="",I254&lt;&gt;"No"),"",IF(M254="Yes",IF(OR(O254&lt;&gt;"",H254="Credited"),"Done","Check for credit"),IF(L254&gt;0,"Rate this lead in LSA","30-day window passed")))</f>
        <v/>
      </c>
      <c r="S254" s="6"/>
    </row>
    <row r="255" customFormat="false" ht="15" hidden="false" customHeight="false" outlineLevel="0" collapsed="false">
      <c r="B255" s="12"/>
      <c r="C255" s="13"/>
      <c r="D255" s="6"/>
      <c r="E255" s="6"/>
      <c r="F255" s="14"/>
      <c r="G255" s="15"/>
      <c r="H255" s="13"/>
      <c r="I255" s="13"/>
      <c r="J255" s="6"/>
      <c r="K255" s="16" t="str">
        <f aca="false">IF(B255="","",B255+30)</f>
        <v/>
      </c>
      <c r="L255" s="17" t="str">
        <f aca="true">IF(B255="","",MAX(0,K255-TODAY()))</f>
        <v/>
      </c>
      <c r="M255" s="13"/>
      <c r="N255" s="12"/>
      <c r="O255" s="15"/>
      <c r="P255" s="13"/>
      <c r="Q255" s="18"/>
      <c r="R255" s="19" t="str">
        <f aca="false">IF(OR(B255="",I255&lt;&gt;"No"),"",IF(M255="Yes",IF(OR(O255&lt;&gt;"",H255="Credited"),"Done","Check for credit"),IF(L255&gt;0,"Rate this lead in LSA","30-day window passed")))</f>
        <v/>
      </c>
      <c r="S255" s="6"/>
    </row>
    <row r="256" customFormat="false" ht="15" hidden="false" customHeight="false" outlineLevel="0" collapsed="false">
      <c r="B256" s="12"/>
      <c r="C256" s="13"/>
      <c r="D256" s="6"/>
      <c r="E256" s="6"/>
      <c r="F256" s="14"/>
      <c r="G256" s="15"/>
      <c r="H256" s="13"/>
      <c r="I256" s="13"/>
      <c r="J256" s="6"/>
      <c r="K256" s="16" t="str">
        <f aca="false">IF(B256="","",B256+30)</f>
        <v/>
      </c>
      <c r="L256" s="17" t="str">
        <f aca="true">IF(B256="","",MAX(0,K256-TODAY()))</f>
        <v/>
      </c>
      <c r="M256" s="13"/>
      <c r="N256" s="12"/>
      <c r="O256" s="15"/>
      <c r="P256" s="13"/>
      <c r="Q256" s="18"/>
      <c r="R256" s="19" t="str">
        <f aca="false">IF(OR(B256="",I256&lt;&gt;"No"),"",IF(M256="Yes",IF(OR(O256&lt;&gt;"",H256="Credited"),"Done","Check for credit"),IF(L256&gt;0,"Rate this lead in LSA","30-day window passed")))</f>
        <v/>
      </c>
      <c r="S256" s="6"/>
    </row>
    <row r="257" customFormat="false" ht="15" hidden="false" customHeight="false" outlineLevel="0" collapsed="false">
      <c r="B257" s="12"/>
      <c r="C257" s="13"/>
      <c r="D257" s="6"/>
      <c r="E257" s="6"/>
      <c r="F257" s="14"/>
      <c r="G257" s="15"/>
      <c r="H257" s="13"/>
      <c r="I257" s="13"/>
      <c r="J257" s="6"/>
      <c r="K257" s="16" t="str">
        <f aca="false">IF(B257="","",B257+30)</f>
        <v/>
      </c>
      <c r="L257" s="17" t="str">
        <f aca="true">IF(B257="","",MAX(0,K257-TODAY()))</f>
        <v/>
      </c>
      <c r="M257" s="13"/>
      <c r="N257" s="12"/>
      <c r="O257" s="15"/>
      <c r="P257" s="13"/>
      <c r="Q257" s="18"/>
      <c r="R257" s="19" t="str">
        <f aca="false">IF(OR(B257="",I257&lt;&gt;"No"),"",IF(M257="Yes",IF(OR(O257&lt;&gt;"",H257="Credited"),"Done","Check for credit"),IF(L257&gt;0,"Rate this lead in LSA","30-day window passed")))</f>
        <v/>
      </c>
      <c r="S257" s="6"/>
    </row>
    <row r="258" customFormat="false" ht="15" hidden="false" customHeight="false" outlineLevel="0" collapsed="false">
      <c r="B258" s="12"/>
      <c r="C258" s="13"/>
      <c r="D258" s="6"/>
      <c r="E258" s="6"/>
      <c r="F258" s="14"/>
      <c r="G258" s="15"/>
      <c r="H258" s="13"/>
      <c r="I258" s="13"/>
      <c r="J258" s="6"/>
      <c r="K258" s="16" t="str">
        <f aca="false">IF(B258="","",B258+30)</f>
        <v/>
      </c>
      <c r="L258" s="17" t="str">
        <f aca="true">IF(B258="","",MAX(0,K258-TODAY()))</f>
        <v/>
      </c>
      <c r="M258" s="13"/>
      <c r="N258" s="12"/>
      <c r="O258" s="15"/>
      <c r="P258" s="13"/>
      <c r="Q258" s="18"/>
      <c r="R258" s="19" t="str">
        <f aca="false">IF(OR(B258="",I258&lt;&gt;"No"),"",IF(M258="Yes",IF(OR(O258&lt;&gt;"",H258="Credited"),"Done","Check for credit"),IF(L258&gt;0,"Rate this lead in LSA","30-day window passed")))</f>
        <v/>
      </c>
      <c r="S258" s="6"/>
    </row>
    <row r="259" customFormat="false" ht="15" hidden="false" customHeight="false" outlineLevel="0" collapsed="false">
      <c r="B259" s="12"/>
      <c r="C259" s="13"/>
      <c r="D259" s="6"/>
      <c r="E259" s="6"/>
      <c r="F259" s="14"/>
      <c r="G259" s="15"/>
      <c r="H259" s="13"/>
      <c r="I259" s="13"/>
      <c r="J259" s="6"/>
      <c r="K259" s="16" t="str">
        <f aca="false">IF(B259="","",B259+30)</f>
        <v/>
      </c>
      <c r="L259" s="17" t="str">
        <f aca="true">IF(B259="","",MAX(0,K259-TODAY()))</f>
        <v/>
      </c>
      <c r="M259" s="13"/>
      <c r="N259" s="12"/>
      <c r="O259" s="15"/>
      <c r="P259" s="13"/>
      <c r="Q259" s="18"/>
      <c r="R259" s="19" t="str">
        <f aca="false">IF(OR(B259="",I259&lt;&gt;"No"),"",IF(M259="Yes",IF(OR(O259&lt;&gt;"",H259="Credited"),"Done","Check for credit"),IF(L259&gt;0,"Rate this lead in LSA","30-day window passed")))</f>
        <v/>
      </c>
      <c r="S259" s="6"/>
    </row>
    <row r="260" customFormat="false" ht="15" hidden="false" customHeight="false" outlineLevel="0" collapsed="false">
      <c r="B260" s="12"/>
      <c r="C260" s="13"/>
      <c r="D260" s="6"/>
      <c r="E260" s="6"/>
      <c r="F260" s="14"/>
      <c r="G260" s="15"/>
      <c r="H260" s="13"/>
      <c r="I260" s="13"/>
      <c r="J260" s="6"/>
      <c r="K260" s="16" t="str">
        <f aca="false">IF(B260="","",B260+30)</f>
        <v/>
      </c>
      <c r="L260" s="17" t="str">
        <f aca="true">IF(B260="","",MAX(0,K260-TODAY()))</f>
        <v/>
      </c>
      <c r="M260" s="13"/>
      <c r="N260" s="12"/>
      <c r="O260" s="15"/>
      <c r="P260" s="13"/>
      <c r="Q260" s="18"/>
      <c r="R260" s="19" t="str">
        <f aca="false">IF(OR(B260="",I260&lt;&gt;"No"),"",IF(M260="Yes",IF(OR(O260&lt;&gt;"",H260="Credited"),"Done","Check for credit"),IF(L260&gt;0,"Rate this lead in LSA","30-day window passed")))</f>
        <v/>
      </c>
      <c r="S260" s="6"/>
    </row>
    <row r="261" customFormat="false" ht="15" hidden="false" customHeight="false" outlineLevel="0" collapsed="false">
      <c r="B261" s="12"/>
      <c r="C261" s="13"/>
      <c r="D261" s="6"/>
      <c r="E261" s="6"/>
      <c r="F261" s="14"/>
      <c r="G261" s="15"/>
      <c r="H261" s="13"/>
      <c r="I261" s="13"/>
      <c r="J261" s="6"/>
      <c r="K261" s="16" t="str">
        <f aca="false">IF(B261="","",B261+30)</f>
        <v/>
      </c>
      <c r="L261" s="17" t="str">
        <f aca="true">IF(B261="","",MAX(0,K261-TODAY()))</f>
        <v/>
      </c>
      <c r="M261" s="13"/>
      <c r="N261" s="12"/>
      <c r="O261" s="15"/>
      <c r="P261" s="13"/>
      <c r="Q261" s="18"/>
      <c r="R261" s="19" t="str">
        <f aca="false">IF(OR(B261="",I261&lt;&gt;"No"),"",IF(M261="Yes",IF(OR(O261&lt;&gt;"",H261="Credited"),"Done","Check for credit"),IF(L261&gt;0,"Rate this lead in LSA","30-day window passed")))</f>
        <v/>
      </c>
      <c r="S261" s="6"/>
    </row>
    <row r="262" customFormat="false" ht="15" hidden="false" customHeight="false" outlineLevel="0" collapsed="false">
      <c r="B262" s="12"/>
      <c r="C262" s="13"/>
      <c r="D262" s="6"/>
      <c r="E262" s="6"/>
      <c r="F262" s="14"/>
      <c r="G262" s="15"/>
      <c r="H262" s="13"/>
      <c r="I262" s="13"/>
      <c r="J262" s="6"/>
      <c r="K262" s="16" t="str">
        <f aca="false">IF(B262="","",B262+30)</f>
        <v/>
      </c>
      <c r="L262" s="17" t="str">
        <f aca="true">IF(B262="","",MAX(0,K262-TODAY()))</f>
        <v/>
      </c>
      <c r="M262" s="13"/>
      <c r="N262" s="12"/>
      <c r="O262" s="15"/>
      <c r="P262" s="13"/>
      <c r="Q262" s="18"/>
      <c r="R262" s="19" t="str">
        <f aca="false">IF(OR(B262="",I262&lt;&gt;"No"),"",IF(M262="Yes",IF(OR(O262&lt;&gt;"",H262="Credited"),"Done","Check for credit"),IF(L262&gt;0,"Rate this lead in LSA","30-day window passed")))</f>
        <v/>
      </c>
      <c r="S262" s="6"/>
    </row>
    <row r="263" customFormat="false" ht="15" hidden="false" customHeight="false" outlineLevel="0" collapsed="false">
      <c r="B263" s="12"/>
      <c r="C263" s="13"/>
      <c r="D263" s="6"/>
      <c r="E263" s="6"/>
      <c r="F263" s="14"/>
      <c r="G263" s="15"/>
      <c r="H263" s="13"/>
      <c r="I263" s="13"/>
      <c r="J263" s="6"/>
      <c r="K263" s="16" t="str">
        <f aca="false">IF(B263="","",B263+30)</f>
        <v/>
      </c>
      <c r="L263" s="17" t="str">
        <f aca="true">IF(B263="","",MAX(0,K263-TODAY()))</f>
        <v/>
      </c>
      <c r="M263" s="13"/>
      <c r="N263" s="12"/>
      <c r="O263" s="15"/>
      <c r="P263" s="13"/>
      <c r="Q263" s="18"/>
      <c r="R263" s="19" t="str">
        <f aca="false">IF(OR(B263="",I263&lt;&gt;"No"),"",IF(M263="Yes",IF(OR(O263&lt;&gt;"",H263="Credited"),"Done","Check for credit"),IF(L263&gt;0,"Rate this lead in LSA","30-day window passed")))</f>
        <v/>
      </c>
      <c r="S263" s="6"/>
    </row>
    <row r="264" customFormat="false" ht="15" hidden="false" customHeight="false" outlineLevel="0" collapsed="false">
      <c r="B264" s="12"/>
      <c r="C264" s="13"/>
      <c r="D264" s="6"/>
      <c r="E264" s="6"/>
      <c r="F264" s="14"/>
      <c r="G264" s="15"/>
      <c r="H264" s="13"/>
      <c r="I264" s="13"/>
      <c r="J264" s="6"/>
      <c r="K264" s="16" t="str">
        <f aca="false">IF(B264="","",B264+30)</f>
        <v/>
      </c>
      <c r="L264" s="17" t="str">
        <f aca="true">IF(B264="","",MAX(0,K264-TODAY()))</f>
        <v/>
      </c>
      <c r="M264" s="13"/>
      <c r="N264" s="12"/>
      <c r="O264" s="15"/>
      <c r="P264" s="13"/>
      <c r="Q264" s="18"/>
      <c r="R264" s="19" t="str">
        <f aca="false">IF(OR(B264="",I264&lt;&gt;"No"),"",IF(M264="Yes",IF(OR(O264&lt;&gt;"",H264="Credited"),"Done","Check for credit"),IF(L264&gt;0,"Rate this lead in LSA","30-day window passed")))</f>
        <v/>
      </c>
      <c r="S264" s="6"/>
    </row>
    <row r="265" customFormat="false" ht="15" hidden="false" customHeight="false" outlineLevel="0" collapsed="false">
      <c r="B265" s="12"/>
      <c r="C265" s="13"/>
      <c r="D265" s="6"/>
      <c r="E265" s="6"/>
      <c r="F265" s="14"/>
      <c r="G265" s="15"/>
      <c r="H265" s="13"/>
      <c r="I265" s="13"/>
      <c r="J265" s="6"/>
      <c r="K265" s="16" t="str">
        <f aca="false">IF(B265="","",B265+30)</f>
        <v/>
      </c>
      <c r="L265" s="17" t="str">
        <f aca="true">IF(B265="","",MAX(0,K265-TODAY()))</f>
        <v/>
      </c>
      <c r="M265" s="13"/>
      <c r="N265" s="12"/>
      <c r="O265" s="15"/>
      <c r="P265" s="13"/>
      <c r="Q265" s="18"/>
      <c r="R265" s="19" t="str">
        <f aca="false">IF(OR(B265="",I265&lt;&gt;"No"),"",IF(M265="Yes",IF(OR(O265&lt;&gt;"",H265="Credited"),"Done","Check for credit"),IF(L265&gt;0,"Rate this lead in LSA","30-day window passed")))</f>
        <v/>
      </c>
      <c r="S265" s="6"/>
    </row>
    <row r="266" customFormat="false" ht="15" hidden="false" customHeight="false" outlineLevel="0" collapsed="false">
      <c r="B266" s="12"/>
      <c r="C266" s="13"/>
      <c r="D266" s="6"/>
      <c r="E266" s="6"/>
      <c r="F266" s="14"/>
      <c r="G266" s="15"/>
      <c r="H266" s="13"/>
      <c r="I266" s="13"/>
      <c r="J266" s="6"/>
      <c r="K266" s="16" t="str">
        <f aca="false">IF(B266="","",B266+30)</f>
        <v/>
      </c>
      <c r="L266" s="17" t="str">
        <f aca="true">IF(B266="","",MAX(0,K266-TODAY()))</f>
        <v/>
      </c>
      <c r="M266" s="13"/>
      <c r="N266" s="12"/>
      <c r="O266" s="15"/>
      <c r="P266" s="13"/>
      <c r="Q266" s="18"/>
      <c r="R266" s="19" t="str">
        <f aca="false">IF(OR(B266="",I266&lt;&gt;"No"),"",IF(M266="Yes",IF(OR(O266&lt;&gt;"",H266="Credited"),"Done","Check for credit"),IF(L266&gt;0,"Rate this lead in LSA","30-day window passed")))</f>
        <v/>
      </c>
      <c r="S266" s="6"/>
    </row>
    <row r="267" customFormat="false" ht="15" hidden="false" customHeight="false" outlineLevel="0" collapsed="false">
      <c r="B267" s="12"/>
      <c r="C267" s="13"/>
      <c r="D267" s="6"/>
      <c r="E267" s="6"/>
      <c r="F267" s="14"/>
      <c r="G267" s="15"/>
      <c r="H267" s="13"/>
      <c r="I267" s="13"/>
      <c r="J267" s="6"/>
      <c r="K267" s="16" t="str">
        <f aca="false">IF(B267="","",B267+30)</f>
        <v/>
      </c>
      <c r="L267" s="17" t="str">
        <f aca="true">IF(B267="","",MAX(0,K267-TODAY()))</f>
        <v/>
      </c>
      <c r="M267" s="13"/>
      <c r="N267" s="12"/>
      <c r="O267" s="15"/>
      <c r="P267" s="13"/>
      <c r="Q267" s="18"/>
      <c r="R267" s="19" t="str">
        <f aca="false">IF(OR(B267="",I267&lt;&gt;"No"),"",IF(M267="Yes",IF(OR(O267&lt;&gt;"",H267="Credited"),"Done","Check for credit"),IF(L267&gt;0,"Rate this lead in LSA","30-day window passed")))</f>
        <v/>
      </c>
      <c r="S267" s="6"/>
    </row>
    <row r="268" customFormat="false" ht="15" hidden="false" customHeight="false" outlineLevel="0" collapsed="false">
      <c r="B268" s="12"/>
      <c r="C268" s="13"/>
      <c r="D268" s="6"/>
      <c r="E268" s="6"/>
      <c r="F268" s="14"/>
      <c r="G268" s="15"/>
      <c r="H268" s="13"/>
      <c r="I268" s="13"/>
      <c r="J268" s="6"/>
      <c r="K268" s="16" t="str">
        <f aca="false">IF(B268="","",B268+30)</f>
        <v/>
      </c>
      <c r="L268" s="17" t="str">
        <f aca="true">IF(B268="","",MAX(0,K268-TODAY()))</f>
        <v/>
      </c>
      <c r="M268" s="13"/>
      <c r="N268" s="12"/>
      <c r="O268" s="15"/>
      <c r="P268" s="13"/>
      <c r="Q268" s="18"/>
      <c r="R268" s="19" t="str">
        <f aca="false">IF(OR(B268="",I268&lt;&gt;"No"),"",IF(M268="Yes",IF(OR(O268&lt;&gt;"",H268="Credited"),"Done","Check for credit"),IF(L268&gt;0,"Rate this lead in LSA","30-day window passed")))</f>
        <v/>
      </c>
      <c r="S268" s="6"/>
    </row>
    <row r="269" customFormat="false" ht="15" hidden="false" customHeight="false" outlineLevel="0" collapsed="false">
      <c r="B269" s="12"/>
      <c r="C269" s="13"/>
      <c r="D269" s="6"/>
      <c r="E269" s="6"/>
      <c r="F269" s="14"/>
      <c r="G269" s="15"/>
      <c r="H269" s="13"/>
      <c r="I269" s="13"/>
      <c r="J269" s="6"/>
      <c r="K269" s="16" t="str">
        <f aca="false">IF(B269="","",B269+30)</f>
        <v/>
      </c>
      <c r="L269" s="17" t="str">
        <f aca="true">IF(B269="","",MAX(0,K269-TODAY()))</f>
        <v/>
      </c>
      <c r="M269" s="13"/>
      <c r="N269" s="12"/>
      <c r="O269" s="15"/>
      <c r="P269" s="13"/>
      <c r="Q269" s="18"/>
      <c r="R269" s="19" t="str">
        <f aca="false">IF(OR(B269="",I269&lt;&gt;"No"),"",IF(M269="Yes",IF(OR(O269&lt;&gt;"",H269="Credited"),"Done","Check for credit"),IF(L269&gt;0,"Rate this lead in LSA","30-day window passed")))</f>
        <v/>
      </c>
      <c r="S269" s="6"/>
    </row>
    <row r="270" customFormat="false" ht="15" hidden="false" customHeight="false" outlineLevel="0" collapsed="false">
      <c r="B270" s="12"/>
      <c r="C270" s="13"/>
      <c r="D270" s="6"/>
      <c r="E270" s="6"/>
      <c r="F270" s="14"/>
      <c r="G270" s="15"/>
      <c r="H270" s="13"/>
      <c r="I270" s="13"/>
      <c r="J270" s="6"/>
      <c r="K270" s="16" t="str">
        <f aca="false">IF(B270="","",B270+30)</f>
        <v/>
      </c>
      <c r="L270" s="17" t="str">
        <f aca="true">IF(B270="","",MAX(0,K270-TODAY()))</f>
        <v/>
      </c>
      <c r="M270" s="13"/>
      <c r="N270" s="12"/>
      <c r="O270" s="15"/>
      <c r="P270" s="13"/>
      <c r="Q270" s="18"/>
      <c r="R270" s="19" t="str">
        <f aca="false">IF(OR(B270="",I270&lt;&gt;"No"),"",IF(M270="Yes",IF(OR(O270&lt;&gt;"",H270="Credited"),"Done","Check for credit"),IF(L270&gt;0,"Rate this lead in LSA","30-day window passed")))</f>
        <v/>
      </c>
      <c r="S270" s="6"/>
    </row>
    <row r="271" customFormat="false" ht="15" hidden="false" customHeight="false" outlineLevel="0" collapsed="false">
      <c r="B271" s="12"/>
      <c r="C271" s="13"/>
      <c r="D271" s="6"/>
      <c r="E271" s="6"/>
      <c r="F271" s="14"/>
      <c r="G271" s="15"/>
      <c r="H271" s="13"/>
      <c r="I271" s="13"/>
      <c r="J271" s="6"/>
      <c r="K271" s="16" t="str">
        <f aca="false">IF(B271="","",B271+30)</f>
        <v/>
      </c>
      <c r="L271" s="17" t="str">
        <f aca="true">IF(B271="","",MAX(0,K271-TODAY()))</f>
        <v/>
      </c>
      <c r="M271" s="13"/>
      <c r="N271" s="12"/>
      <c r="O271" s="15"/>
      <c r="P271" s="13"/>
      <c r="Q271" s="18"/>
      <c r="R271" s="19" t="str">
        <f aca="false">IF(OR(B271="",I271&lt;&gt;"No"),"",IF(M271="Yes",IF(OR(O271&lt;&gt;"",H271="Credited"),"Done","Check for credit"),IF(L271&gt;0,"Rate this lead in LSA","30-day window passed")))</f>
        <v/>
      </c>
      <c r="S271" s="6"/>
    </row>
    <row r="272" customFormat="false" ht="15" hidden="false" customHeight="false" outlineLevel="0" collapsed="false">
      <c r="B272" s="12"/>
      <c r="C272" s="13"/>
      <c r="D272" s="6"/>
      <c r="E272" s="6"/>
      <c r="F272" s="14"/>
      <c r="G272" s="15"/>
      <c r="H272" s="13"/>
      <c r="I272" s="13"/>
      <c r="J272" s="6"/>
      <c r="K272" s="16" t="str">
        <f aca="false">IF(B272="","",B272+30)</f>
        <v/>
      </c>
      <c r="L272" s="17" t="str">
        <f aca="true">IF(B272="","",MAX(0,K272-TODAY()))</f>
        <v/>
      </c>
      <c r="M272" s="13"/>
      <c r="N272" s="12"/>
      <c r="O272" s="15"/>
      <c r="P272" s="13"/>
      <c r="Q272" s="18"/>
      <c r="R272" s="19" t="str">
        <f aca="false">IF(OR(B272="",I272&lt;&gt;"No"),"",IF(M272="Yes",IF(OR(O272&lt;&gt;"",H272="Credited"),"Done","Check for credit"),IF(L272&gt;0,"Rate this lead in LSA","30-day window passed")))</f>
        <v/>
      </c>
      <c r="S272" s="6"/>
    </row>
    <row r="273" customFormat="false" ht="15" hidden="false" customHeight="false" outlineLevel="0" collapsed="false">
      <c r="B273" s="12"/>
      <c r="C273" s="13"/>
      <c r="D273" s="6"/>
      <c r="E273" s="6"/>
      <c r="F273" s="14"/>
      <c r="G273" s="15"/>
      <c r="H273" s="13"/>
      <c r="I273" s="13"/>
      <c r="J273" s="6"/>
      <c r="K273" s="16" t="str">
        <f aca="false">IF(B273="","",B273+30)</f>
        <v/>
      </c>
      <c r="L273" s="17" t="str">
        <f aca="true">IF(B273="","",MAX(0,K273-TODAY()))</f>
        <v/>
      </c>
      <c r="M273" s="13"/>
      <c r="N273" s="12"/>
      <c r="O273" s="15"/>
      <c r="P273" s="13"/>
      <c r="Q273" s="18"/>
      <c r="R273" s="19" t="str">
        <f aca="false">IF(OR(B273="",I273&lt;&gt;"No"),"",IF(M273="Yes",IF(OR(O273&lt;&gt;"",H273="Credited"),"Done","Check for credit"),IF(L273&gt;0,"Rate this lead in LSA","30-day window passed")))</f>
        <v/>
      </c>
      <c r="S273" s="6"/>
    </row>
    <row r="274" customFormat="false" ht="15" hidden="false" customHeight="false" outlineLevel="0" collapsed="false">
      <c r="B274" s="12"/>
      <c r="C274" s="13"/>
      <c r="D274" s="6"/>
      <c r="E274" s="6"/>
      <c r="F274" s="14"/>
      <c r="G274" s="15"/>
      <c r="H274" s="13"/>
      <c r="I274" s="13"/>
      <c r="J274" s="6"/>
      <c r="K274" s="16" t="str">
        <f aca="false">IF(B274="","",B274+30)</f>
        <v/>
      </c>
      <c r="L274" s="17" t="str">
        <f aca="true">IF(B274="","",MAX(0,K274-TODAY()))</f>
        <v/>
      </c>
      <c r="M274" s="13"/>
      <c r="N274" s="12"/>
      <c r="O274" s="15"/>
      <c r="P274" s="13"/>
      <c r="Q274" s="18"/>
      <c r="R274" s="19" t="str">
        <f aca="false">IF(OR(B274="",I274&lt;&gt;"No"),"",IF(M274="Yes",IF(OR(O274&lt;&gt;"",H274="Credited"),"Done","Check for credit"),IF(L274&gt;0,"Rate this lead in LSA","30-day window passed")))</f>
        <v/>
      </c>
      <c r="S274" s="6"/>
    </row>
    <row r="275" customFormat="false" ht="15" hidden="false" customHeight="false" outlineLevel="0" collapsed="false">
      <c r="B275" s="12"/>
      <c r="C275" s="13"/>
      <c r="D275" s="6"/>
      <c r="E275" s="6"/>
      <c r="F275" s="14"/>
      <c r="G275" s="15"/>
      <c r="H275" s="13"/>
      <c r="I275" s="13"/>
      <c r="J275" s="6"/>
      <c r="K275" s="16" t="str">
        <f aca="false">IF(B275="","",B275+30)</f>
        <v/>
      </c>
      <c r="L275" s="17" t="str">
        <f aca="true">IF(B275="","",MAX(0,K275-TODAY()))</f>
        <v/>
      </c>
      <c r="M275" s="13"/>
      <c r="N275" s="12"/>
      <c r="O275" s="15"/>
      <c r="P275" s="13"/>
      <c r="Q275" s="18"/>
      <c r="R275" s="19" t="str">
        <f aca="false">IF(OR(B275="",I275&lt;&gt;"No"),"",IF(M275="Yes",IF(OR(O275&lt;&gt;"",H275="Credited"),"Done","Check for credit"),IF(L275&gt;0,"Rate this lead in LSA","30-day window passed")))</f>
        <v/>
      </c>
      <c r="S275" s="6"/>
    </row>
    <row r="276" customFormat="false" ht="15" hidden="false" customHeight="false" outlineLevel="0" collapsed="false">
      <c r="B276" s="12"/>
      <c r="C276" s="13"/>
      <c r="D276" s="6"/>
      <c r="E276" s="6"/>
      <c r="F276" s="14"/>
      <c r="G276" s="15"/>
      <c r="H276" s="13"/>
      <c r="I276" s="13"/>
      <c r="J276" s="6"/>
      <c r="K276" s="16" t="str">
        <f aca="false">IF(B276="","",B276+30)</f>
        <v/>
      </c>
      <c r="L276" s="17" t="str">
        <f aca="true">IF(B276="","",MAX(0,K276-TODAY()))</f>
        <v/>
      </c>
      <c r="M276" s="13"/>
      <c r="N276" s="12"/>
      <c r="O276" s="15"/>
      <c r="P276" s="13"/>
      <c r="Q276" s="18"/>
      <c r="R276" s="19" t="str">
        <f aca="false">IF(OR(B276="",I276&lt;&gt;"No"),"",IF(M276="Yes",IF(OR(O276&lt;&gt;"",H276="Credited"),"Done","Check for credit"),IF(L276&gt;0,"Rate this lead in LSA","30-day window passed")))</f>
        <v/>
      </c>
      <c r="S276" s="6"/>
    </row>
    <row r="277" customFormat="false" ht="15" hidden="false" customHeight="false" outlineLevel="0" collapsed="false">
      <c r="B277" s="12"/>
      <c r="C277" s="13"/>
      <c r="D277" s="6"/>
      <c r="E277" s="6"/>
      <c r="F277" s="14"/>
      <c r="G277" s="15"/>
      <c r="H277" s="13"/>
      <c r="I277" s="13"/>
      <c r="J277" s="6"/>
      <c r="K277" s="16" t="str">
        <f aca="false">IF(B277="","",B277+30)</f>
        <v/>
      </c>
      <c r="L277" s="17" t="str">
        <f aca="true">IF(B277="","",MAX(0,K277-TODAY()))</f>
        <v/>
      </c>
      <c r="M277" s="13"/>
      <c r="N277" s="12"/>
      <c r="O277" s="15"/>
      <c r="P277" s="13"/>
      <c r="Q277" s="18"/>
      <c r="R277" s="19" t="str">
        <f aca="false">IF(OR(B277="",I277&lt;&gt;"No"),"",IF(M277="Yes",IF(OR(O277&lt;&gt;"",H277="Credited"),"Done","Check for credit"),IF(L277&gt;0,"Rate this lead in LSA","30-day window passed")))</f>
        <v/>
      </c>
      <c r="S277" s="6"/>
    </row>
    <row r="278" customFormat="false" ht="15" hidden="false" customHeight="false" outlineLevel="0" collapsed="false">
      <c r="B278" s="12"/>
      <c r="C278" s="13"/>
      <c r="D278" s="6"/>
      <c r="E278" s="6"/>
      <c r="F278" s="14"/>
      <c r="G278" s="15"/>
      <c r="H278" s="13"/>
      <c r="I278" s="13"/>
      <c r="J278" s="6"/>
      <c r="K278" s="16" t="str">
        <f aca="false">IF(B278="","",B278+30)</f>
        <v/>
      </c>
      <c r="L278" s="17" t="str">
        <f aca="true">IF(B278="","",MAX(0,K278-TODAY()))</f>
        <v/>
      </c>
      <c r="M278" s="13"/>
      <c r="N278" s="12"/>
      <c r="O278" s="15"/>
      <c r="P278" s="13"/>
      <c r="Q278" s="18"/>
      <c r="R278" s="19" t="str">
        <f aca="false">IF(OR(B278="",I278&lt;&gt;"No"),"",IF(M278="Yes",IF(OR(O278&lt;&gt;"",H278="Credited"),"Done","Check for credit"),IF(L278&gt;0,"Rate this lead in LSA","30-day window passed")))</f>
        <v/>
      </c>
      <c r="S278" s="6"/>
    </row>
    <row r="279" customFormat="false" ht="15" hidden="false" customHeight="false" outlineLevel="0" collapsed="false">
      <c r="B279" s="12"/>
      <c r="C279" s="13"/>
      <c r="D279" s="6"/>
      <c r="E279" s="6"/>
      <c r="F279" s="14"/>
      <c r="G279" s="15"/>
      <c r="H279" s="13"/>
      <c r="I279" s="13"/>
      <c r="J279" s="6"/>
      <c r="K279" s="16" t="str">
        <f aca="false">IF(B279="","",B279+30)</f>
        <v/>
      </c>
      <c r="L279" s="17" t="str">
        <f aca="true">IF(B279="","",MAX(0,K279-TODAY()))</f>
        <v/>
      </c>
      <c r="M279" s="13"/>
      <c r="N279" s="12"/>
      <c r="O279" s="15"/>
      <c r="P279" s="13"/>
      <c r="Q279" s="18"/>
      <c r="R279" s="19" t="str">
        <f aca="false">IF(OR(B279="",I279&lt;&gt;"No"),"",IF(M279="Yes",IF(OR(O279&lt;&gt;"",H279="Credited"),"Done","Check for credit"),IF(L279&gt;0,"Rate this lead in LSA","30-day window passed")))</f>
        <v/>
      </c>
      <c r="S279" s="6"/>
    </row>
    <row r="280" customFormat="false" ht="15" hidden="false" customHeight="false" outlineLevel="0" collapsed="false">
      <c r="B280" s="12"/>
      <c r="C280" s="13"/>
      <c r="D280" s="6"/>
      <c r="E280" s="6"/>
      <c r="F280" s="14"/>
      <c r="G280" s="15"/>
      <c r="H280" s="13"/>
      <c r="I280" s="13"/>
      <c r="J280" s="6"/>
      <c r="K280" s="16" t="str">
        <f aca="false">IF(B280="","",B280+30)</f>
        <v/>
      </c>
      <c r="L280" s="17" t="str">
        <f aca="true">IF(B280="","",MAX(0,K280-TODAY()))</f>
        <v/>
      </c>
      <c r="M280" s="13"/>
      <c r="N280" s="12"/>
      <c r="O280" s="15"/>
      <c r="P280" s="13"/>
      <c r="Q280" s="18"/>
      <c r="R280" s="19" t="str">
        <f aca="false">IF(OR(B280="",I280&lt;&gt;"No"),"",IF(M280="Yes",IF(OR(O280&lt;&gt;"",H280="Credited"),"Done","Check for credit"),IF(L280&gt;0,"Rate this lead in LSA","30-day window passed")))</f>
        <v/>
      </c>
      <c r="S280" s="6"/>
    </row>
    <row r="281" customFormat="false" ht="15" hidden="false" customHeight="false" outlineLevel="0" collapsed="false">
      <c r="B281" s="12"/>
      <c r="C281" s="13"/>
      <c r="D281" s="6"/>
      <c r="E281" s="6"/>
      <c r="F281" s="14"/>
      <c r="G281" s="15"/>
      <c r="H281" s="13"/>
      <c r="I281" s="13"/>
      <c r="J281" s="6"/>
      <c r="K281" s="16" t="str">
        <f aca="false">IF(B281="","",B281+30)</f>
        <v/>
      </c>
      <c r="L281" s="17" t="str">
        <f aca="true">IF(B281="","",MAX(0,K281-TODAY()))</f>
        <v/>
      </c>
      <c r="M281" s="13"/>
      <c r="N281" s="12"/>
      <c r="O281" s="15"/>
      <c r="P281" s="13"/>
      <c r="Q281" s="18"/>
      <c r="R281" s="19" t="str">
        <f aca="false">IF(OR(B281="",I281&lt;&gt;"No"),"",IF(M281="Yes",IF(OR(O281&lt;&gt;"",H281="Credited"),"Done","Check for credit"),IF(L281&gt;0,"Rate this lead in LSA","30-day window passed")))</f>
        <v/>
      </c>
      <c r="S281" s="6"/>
    </row>
    <row r="282" customFormat="false" ht="15" hidden="false" customHeight="false" outlineLevel="0" collapsed="false">
      <c r="B282" s="12"/>
      <c r="C282" s="13"/>
      <c r="D282" s="6"/>
      <c r="E282" s="6"/>
      <c r="F282" s="14"/>
      <c r="G282" s="15"/>
      <c r="H282" s="13"/>
      <c r="I282" s="13"/>
      <c r="J282" s="6"/>
      <c r="K282" s="16" t="str">
        <f aca="false">IF(B282="","",B282+30)</f>
        <v/>
      </c>
      <c r="L282" s="17" t="str">
        <f aca="true">IF(B282="","",MAX(0,K282-TODAY()))</f>
        <v/>
      </c>
      <c r="M282" s="13"/>
      <c r="N282" s="12"/>
      <c r="O282" s="15"/>
      <c r="P282" s="13"/>
      <c r="Q282" s="18"/>
      <c r="R282" s="19" t="str">
        <f aca="false">IF(OR(B282="",I282&lt;&gt;"No"),"",IF(M282="Yes",IF(OR(O282&lt;&gt;"",H282="Credited"),"Done","Check for credit"),IF(L282&gt;0,"Rate this lead in LSA","30-day window passed")))</f>
        <v/>
      </c>
      <c r="S282" s="6"/>
    </row>
    <row r="283" customFormat="false" ht="15" hidden="false" customHeight="false" outlineLevel="0" collapsed="false">
      <c r="B283" s="12"/>
      <c r="C283" s="13"/>
      <c r="D283" s="6"/>
      <c r="E283" s="6"/>
      <c r="F283" s="14"/>
      <c r="G283" s="15"/>
      <c r="H283" s="13"/>
      <c r="I283" s="13"/>
      <c r="J283" s="6"/>
      <c r="K283" s="16" t="str">
        <f aca="false">IF(B283="","",B283+30)</f>
        <v/>
      </c>
      <c r="L283" s="17" t="str">
        <f aca="true">IF(B283="","",MAX(0,K283-TODAY()))</f>
        <v/>
      </c>
      <c r="M283" s="13"/>
      <c r="N283" s="12"/>
      <c r="O283" s="15"/>
      <c r="P283" s="13"/>
      <c r="Q283" s="18"/>
      <c r="R283" s="19" t="str">
        <f aca="false">IF(OR(B283="",I283&lt;&gt;"No"),"",IF(M283="Yes",IF(OR(O283&lt;&gt;"",H283="Credited"),"Done","Check for credit"),IF(L283&gt;0,"Rate this lead in LSA","30-day window passed")))</f>
        <v/>
      </c>
      <c r="S283" s="6"/>
    </row>
    <row r="284" customFormat="false" ht="15" hidden="false" customHeight="false" outlineLevel="0" collapsed="false">
      <c r="B284" s="12"/>
      <c r="C284" s="13"/>
      <c r="D284" s="6"/>
      <c r="E284" s="6"/>
      <c r="F284" s="14"/>
      <c r="G284" s="15"/>
      <c r="H284" s="13"/>
      <c r="I284" s="13"/>
      <c r="J284" s="6"/>
      <c r="K284" s="16" t="str">
        <f aca="false">IF(B284="","",B284+30)</f>
        <v/>
      </c>
      <c r="L284" s="17" t="str">
        <f aca="true">IF(B284="","",MAX(0,K284-TODAY()))</f>
        <v/>
      </c>
      <c r="M284" s="13"/>
      <c r="N284" s="12"/>
      <c r="O284" s="15"/>
      <c r="P284" s="13"/>
      <c r="Q284" s="18"/>
      <c r="R284" s="19" t="str">
        <f aca="false">IF(OR(B284="",I284&lt;&gt;"No"),"",IF(M284="Yes",IF(OR(O284&lt;&gt;"",H284="Credited"),"Done","Check for credit"),IF(L284&gt;0,"Rate this lead in LSA","30-day window passed")))</f>
        <v/>
      </c>
      <c r="S284" s="6"/>
    </row>
    <row r="285" customFormat="false" ht="15" hidden="false" customHeight="false" outlineLevel="0" collapsed="false">
      <c r="B285" s="12"/>
      <c r="C285" s="13"/>
      <c r="D285" s="6"/>
      <c r="E285" s="6"/>
      <c r="F285" s="14"/>
      <c r="G285" s="15"/>
      <c r="H285" s="13"/>
      <c r="I285" s="13"/>
      <c r="J285" s="6"/>
      <c r="K285" s="16" t="str">
        <f aca="false">IF(B285="","",B285+30)</f>
        <v/>
      </c>
      <c r="L285" s="17" t="str">
        <f aca="true">IF(B285="","",MAX(0,K285-TODAY()))</f>
        <v/>
      </c>
      <c r="M285" s="13"/>
      <c r="N285" s="12"/>
      <c r="O285" s="15"/>
      <c r="P285" s="13"/>
      <c r="Q285" s="18"/>
      <c r="R285" s="19" t="str">
        <f aca="false">IF(OR(B285="",I285&lt;&gt;"No"),"",IF(M285="Yes",IF(OR(O285&lt;&gt;"",H285="Credited"),"Done","Check for credit"),IF(L285&gt;0,"Rate this lead in LSA","30-day window passed")))</f>
        <v/>
      </c>
      <c r="S285" s="6"/>
    </row>
    <row r="286" customFormat="false" ht="15" hidden="false" customHeight="false" outlineLevel="0" collapsed="false">
      <c r="B286" s="12"/>
      <c r="C286" s="13"/>
      <c r="D286" s="6"/>
      <c r="E286" s="6"/>
      <c r="F286" s="14"/>
      <c r="G286" s="15"/>
      <c r="H286" s="13"/>
      <c r="I286" s="13"/>
      <c r="J286" s="6"/>
      <c r="K286" s="16" t="str">
        <f aca="false">IF(B286="","",B286+30)</f>
        <v/>
      </c>
      <c r="L286" s="17" t="str">
        <f aca="true">IF(B286="","",MAX(0,K286-TODAY()))</f>
        <v/>
      </c>
      <c r="M286" s="13"/>
      <c r="N286" s="12"/>
      <c r="O286" s="15"/>
      <c r="P286" s="13"/>
      <c r="Q286" s="18"/>
      <c r="R286" s="19" t="str">
        <f aca="false">IF(OR(B286="",I286&lt;&gt;"No"),"",IF(M286="Yes",IF(OR(O286&lt;&gt;"",H286="Credited"),"Done","Check for credit"),IF(L286&gt;0,"Rate this lead in LSA","30-day window passed")))</f>
        <v/>
      </c>
      <c r="S286" s="6"/>
    </row>
    <row r="287" customFormat="false" ht="15" hidden="false" customHeight="false" outlineLevel="0" collapsed="false">
      <c r="B287" s="12"/>
      <c r="C287" s="13"/>
      <c r="D287" s="6"/>
      <c r="E287" s="6"/>
      <c r="F287" s="14"/>
      <c r="G287" s="15"/>
      <c r="H287" s="13"/>
      <c r="I287" s="13"/>
      <c r="J287" s="6"/>
      <c r="K287" s="16" t="str">
        <f aca="false">IF(B287="","",B287+30)</f>
        <v/>
      </c>
      <c r="L287" s="17" t="str">
        <f aca="true">IF(B287="","",MAX(0,K287-TODAY()))</f>
        <v/>
      </c>
      <c r="M287" s="13"/>
      <c r="N287" s="12"/>
      <c r="O287" s="15"/>
      <c r="P287" s="13"/>
      <c r="Q287" s="18"/>
      <c r="R287" s="19" t="str">
        <f aca="false">IF(OR(B287="",I287&lt;&gt;"No"),"",IF(M287="Yes",IF(OR(O287&lt;&gt;"",H287="Credited"),"Done","Check for credit"),IF(L287&gt;0,"Rate this lead in LSA","30-day window passed")))</f>
        <v/>
      </c>
      <c r="S287" s="6"/>
    </row>
    <row r="288" customFormat="false" ht="15" hidden="false" customHeight="false" outlineLevel="0" collapsed="false">
      <c r="B288" s="12"/>
      <c r="C288" s="13"/>
      <c r="D288" s="6"/>
      <c r="E288" s="6"/>
      <c r="F288" s="14"/>
      <c r="G288" s="15"/>
      <c r="H288" s="13"/>
      <c r="I288" s="13"/>
      <c r="J288" s="6"/>
      <c r="K288" s="16" t="str">
        <f aca="false">IF(B288="","",B288+30)</f>
        <v/>
      </c>
      <c r="L288" s="17" t="str">
        <f aca="true">IF(B288="","",MAX(0,K288-TODAY()))</f>
        <v/>
      </c>
      <c r="M288" s="13"/>
      <c r="N288" s="12"/>
      <c r="O288" s="15"/>
      <c r="P288" s="13"/>
      <c r="Q288" s="18"/>
      <c r="R288" s="19" t="str">
        <f aca="false">IF(OR(B288="",I288&lt;&gt;"No"),"",IF(M288="Yes",IF(OR(O288&lt;&gt;"",H288="Credited"),"Done","Check for credit"),IF(L288&gt;0,"Rate this lead in LSA","30-day window passed")))</f>
        <v/>
      </c>
      <c r="S288" s="6"/>
    </row>
    <row r="289" customFormat="false" ht="15" hidden="false" customHeight="false" outlineLevel="0" collapsed="false">
      <c r="B289" s="12"/>
      <c r="C289" s="13"/>
      <c r="D289" s="6"/>
      <c r="E289" s="6"/>
      <c r="F289" s="14"/>
      <c r="G289" s="15"/>
      <c r="H289" s="13"/>
      <c r="I289" s="13"/>
      <c r="J289" s="6"/>
      <c r="K289" s="16" t="str">
        <f aca="false">IF(B289="","",B289+30)</f>
        <v/>
      </c>
      <c r="L289" s="17" t="str">
        <f aca="true">IF(B289="","",MAX(0,K289-TODAY()))</f>
        <v/>
      </c>
      <c r="M289" s="13"/>
      <c r="N289" s="12"/>
      <c r="O289" s="15"/>
      <c r="P289" s="13"/>
      <c r="Q289" s="18"/>
      <c r="R289" s="19" t="str">
        <f aca="false">IF(OR(B289="",I289&lt;&gt;"No"),"",IF(M289="Yes",IF(OR(O289&lt;&gt;"",H289="Credited"),"Done","Check for credit"),IF(L289&gt;0,"Rate this lead in LSA","30-day window passed")))</f>
        <v/>
      </c>
      <c r="S289" s="6"/>
    </row>
    <row r="290" customFormat="false" ht="15" hidden="false" customHeight="false" outlineLevel="0" collapsed="false">
      <c r="B290" s="12"/>
      <c r="C290" s="13"/>
      <c r="D290" s="6"/>
      <c r="E290" s="6"/>
      <c r="F290" s="14"/>
      <c r="G290" s="15"/>
      <c r="H290" s="13"/>
      <c r="I290" s="13"/>
      <c r="J290" s="6"/>
      <c r="K290" s="16" t="str">
        <f aca="false">IF(B290="","",B290+30)</f>
        <v/>
      </c>
      <c r="L290" s="17" t="str">
        <f aca="true">IF(B290="","",MAX(0,K290-TODAY()))</f>
        <v/>
      </c>
      <c r="M290" s="13"/>
      <c r="N290" s="12"/>
      <c r="O290" s="15"/>
      <c r="P290" s="13"/>
      <c r="Q290" s="18"/>
      <c r="R290" s="19" t="str">
        <f aca="false">IF(OR(B290="",I290&lt;&gt;"No"),"",IF(M290="Yes",IF(OR(O290&lt;&gt;"",H290="Credited"),"Done","Check for credit"),IF(L290&gt;0,"Rate this lead in LSA","30-day window passed")))</f>
        <v/>
      </c>
      <c r="S290" s="6"/>
    </row>
    <row r="291" customFormat="false" ht="15" hidden="false" customHeight="false" outlineLevel="0" collapsed="false">
      <c r="B291" s="12"/>
      <c r="C291" s="13"/>
      <c r="D291" s="6"/>
      <c r="E291" s="6"/>
      <c r="F291" s="14"/>
      <c r="G291" s="15"/>
      <c r="H291" s="13"/>
      <c r="I291" s="13"/>
      <c r="J291" s="6"/>
      <c r="K291" s="16" t="str">
        <f aca="false">IF(B291="","",B291+30)</f>
        <v/>
      </c>
      <c r="L291" s="17" t="str">
        <f aca="true">IF(B291="","",MAX(0,K291-TODAY()))</f>
        <v/>
      </c>
      <c r="M291" s="13"/>
      <c r="N291" s="12"/>
      <c r="O291" s="15"/>
      <c r="P291" s="13"/>
      <c r="Q291" s="18"/>
      <c r="R291" s="19" t="str">
        <f aca="false">IF(OR(B291="",I291&lt;&gt;"No"),"",IF(M291="Yes",IF(OR(O291&lt;&gt;"",H291="Credited"),"Done","Check for credit"),IF(L291&gt;0,"Rate this lead in LSA","30-day window passed")))</f>
        <v/>
      </c>
      <c r="S291" s="6"/>
    </row>
    <row r="292" customFormat="false" ht="15" hidden="false" customHeight="false" outlineLevel="0" collapsed="false">
      <c r="B292" s="12"/>
      <c r="C292" s="13"/>
      <c r="D292" s="6"/>
      <c r="E292" s="6"/>
      <c r="F292" s="14"/>
      <c r="G292" s="15"/>
      <c r="H292" s="13"/>
      <c r="I292" s="13"/>
      <c r="J292" s="6"/>
      <c r="K292" s="16" t="str">
        <f aca="false">IF(B292="","",B292+30)</f>
        <v/>
      </c>
      <c r="L292" s="17" t="str">
        <f aca="true">IF(B292="","",MAX(0,K292-TODAY()))</f>
        <v/>
      </c>
      <c r="M292" s="13"/>
      <c r="N292" s="12"/>
      <c r="O292" s="15"/>
      <c r="P292" s="13"/>
      <c r="Q292" s="18"/>
      <c r="R292" s="19" t="str">
        <f aca="false">IF(OR(B292="",I292&lt;&gt;"No"),"",IF(M292="Yes",IF(OR(O292&lt;&gt;"",H292="Credited"),"Done","Check for credit"),IF(L292&gt;0,"Rate this lead in LSA","30-day window passed")))</f>
        <v/>
      </c>
      <c r="S292" s="6"/>
    </row>
    <row r="293" customFormat="false" ht="15" hidden="false" customHeight="false" outlineLevel="0" collapsed="false">
      <c r="B293" s="12"/>
      <c r="C293" s="13"/>
      <c r="D293" s="6"/>
      <c r="E293" s="6"/>
      <c r="F293" s="14"/>
      <c r="G293" s="15"/>
      <c r="H293" s="13"/>
      <c r="I293" s="13"/>
      <c r="J293" s="6"/>
      <c r="K293" s="16" t="str">
        <f aca="false">IF(B293="","",B293+30)</f>
        <v/>
      </c>
      <c r="L293" s="17" t="str">
        <f aca="true">IF(B293="","",MAX(0,K293-TODAY()))</f>
        <v/>
      </c>
      <c r="M293" s="13"/>
      <c r="N293" s="12"/>
      <c r="O293" s="15"/>
      <c r="P293" s="13"/>
      <c r="Q293" s="18"/>
      <c r="R293" s="19" t="str">
        <f aca="false">IF(OR(B293="",I293&lt;&gt;"No"),"",IF(M293="Yes",IF(OR(O293&lt;&gt;"",H293="Credited"),"Done","Check for credit"),IF(L293&gt;0,"Rate this lead in LSA","30-day window passed")))</f>
        <v/>
      </c>
      <c r="S293" s="6"/>
    </row>
    <row r="294" customFormat="false" ht="15" hidden="false" customHeight="false" outlineLevel="0" collapsed="false">
      <c r="B294" s="12"/>
      <c r="C294" s="13"/>
      <c r="D294" s="6"/>
      <c r="E294" s="6"/>
      <c r="F294" s="14"/>
      <c r="G294" s="15"/>
      <c r="H294" s="13"/>
      <c r="I294" s="13"/>
      <c r="J294" s="6"/>
      <c r="K294" s="16" t="str">
        <f aca="false">IF(B294="","",B294+30)</f>
        <v/>
      </c>
      <c r="L294" s="17" t="str">
        <f aca="true">IF(B294="","",MAX(0,K294-TODAY()))</f>
        <v/>
      </c>
      <c r="M294" s="13"/>
      <c r="N294" s="12"/>
      <c r="O294" s="15"/>
      <c r="P294" s="13"/>
      <c r="Q294" s="18"/>
      <c r="R294" s="19" t="str">
        <f aca="false">IF(OR(B294="",I294&lt;&gt;"No"),"",IF(M294="Yes",IF(OR(O294&lt;&gt;"",H294="Credited"),"Done","Check for credit"),IF(L294&gt;0,"Rate this lead in LSA","30-day window passed")))</f>
        <v/>
      </c>
      <c r="S294" s="6"/>
    </row>
    <row r="295" customFormat="false" ht="15" hidden="false" customHeight="false" outlineLevel="0" collapsed="false">
      <c r="B295" s="12"/>
      <c r="C295" s="13"/>
      <c r="D295" s="6"/>
      <c r="E295" s="6"/>
      <c r="F295" s="14"/>
      <c r="G295" s="15"/>
      <c r="H295" s="13"/>
      <c r="I295" s="13"/>
      <c r="J295" s="6"/>
      <c r="K295" s="16" t="str">
        <f aca="false">IF(B295="","",B295+30)</f>
        <v/>
      </c>
      <c r="L295" s="17" t="str">
        <f aca="true">IF(B295="","",MAX(0,K295-TODAY()))</f>
        <v/>
      </c>
      <c r="M295" s="13"/>
      <c r="N295" s="12"/>
      <c r="O295" s="15"/>
      <c r="P295" s="13"/>
      <c r="Q295" s="18"/>
      <c r="R295" s="19" t="str">
        <f aca="false">IF(OR(B295="",I295&lt;&gt;"No"),"",IF(M295="Yes",IF(OR(O295&lt;&gt;"",H295="Credited"),"Done","Check for credit"),IF(L295&gt;0,"Rate this lead in LSA","30-day window passed")))</f>
        <v/>
      </c>
      <c r="S295" s="6"/>
    </row>
    <row r="296" customFormat="false" ht="15" hidden="false" customHeight="false" outlineLevel="0" collapsed="false">
      <c r="B296" s="12"/>
      <c r="C296" s="13"/>
      <c r="D296" s="6"/>
      <c r="E296" s="6"/>
      <c r="F296" s="14"/>
      <c r="G296" s="15"/>
      <c r="H296" s="13"/>
      <c r="I296" s="13"/>
      <c r="J296" s="6"/>
      <c r="K296" s="16" t="str">
        <f aca="false">IF(B296="","",B296+30)</f>
        <v/>
      </c>
      <c r="L296" s="17" t="str">
        <f aca="true">IF(B296="","",MAX(0,K296-TODAY()))</f>
        <v/>
      </c>
      <c r="M296" s="13"/>
      <c r="N296" s="12"/>
      <c r="O296" s="15"/>
      <c r="P296" s="13"/>
      <c r="Q296" s="18"/>
      <c r="R296" s="19" t="str">
        <f aca="false">IF(OR(B296="",I296&lt;&gt;"No"),"",IF(M296="Yes",IF(OR(O296&lt;&gt;"",H296="Credited"),"Done","Check for credit"),IF(L296&gt;0,"Rate this lead in LSA","30-day window passed")))</f>
        <v/>
      </c>
      <c r="S296" s="6"/>
    </row>
    <row r="297" customFormat="false" ht="15" hidden="false" customHeight="false" outlineLevel="0" collapsed="false">
      <c r="B297" s="12"/>
      <c r="C297" s="13"/>
      <c r="D297" s="6"/>
      <c r="E297" s="6"/>
      <c r="F297" s="14"/>
      <c r="G297" s="15"/>
      <c r="H297" s="13"/>
      <c r="I297" s="13"/>
      <c r="J297" s="6"/>
      <c r="K297" s="16" t="str">
        <f aca="false">IF(B297="","",B297+30)</f>
        <v/>
      </c>
      <c r="L297" s="17" t="str">
        <f aca="true">IF(B297="","",MAX(0,K297-TODAY()))</f>
        <v/>
      </c>
      <c r="M297" s="13"/>
      <c r="N297" s="12"/>
      <c r="O297" s="15"/>
      <c r="P297" s="13"/>
      <c r="Q297" s="18"/>
      <c r="R297" s="19" t="str">
        <f aca="false">IF(OR(B297="",I297&lt;&gt;"No"),"",IF(M297="Yes",IF(OR(O297&lt;&gt;"",H297="Credited"),"Done","Check for credit"),IF(L297&gt;0,"Rate this lead in LSA","30-day window passed")))</f>
        <v/>
      </c>
      <c r="S297" s="6"/>
    </row>
    <row r="298" customFormat="false" ht="15" hidden="false" customHeight="false" outlineLevel="0" collapsed="false">
      <c r="B298" s="12"/>
      <c r="C298" s="13"/>
      <c r="D298" s="6"/>
      <c r="E298" s="6"/>
      <c r="F298" s="14"/>
      <c r="G298" s="15"/>
      <c r="H298" s="13"/>
      <c r="I298" s="13"/>
      <c r="J298" s="6"/>
      <c r="K298" s="16" t="str">
        <f aca="false">IF(B298="","",B298+30)</f>
        <v/>
      </c>
      <c r="L298" s="17" t="str">
        <f aca="true">IF(B298="","",MAX(0,K298-TODAY()))</f>
        <v/>
      </c>
      <c r="M298" s="13"/>
      <c r="N298" s="12"/>
      <c r="O298" s="15"/>
      <c r="P298" s="13"/>
      <c r="Q298" s="18"/>
      <c r="R298" s="19" t="str">
        <f aca="false">IF(OR(B298="",I298&lt;&gt;"No"),"",IF(M298="Yes",IF(OR(O298&lt;&gt;"",H298="Credited"),"Done","Check for credit"),IF(L298&gt;0,"Rate this lead in LSA","30-day window passed")))</f>
        <v/>
      </c>
      <c r="S298" s="6"/>
    </row>
    <row r="299" customFormat="false" ht="15" hidden="false" customHeight="false" outlineLevel="0" collapsed="false">
      <c r="B299" s="12"/>
      <c r="C299" s="13"/>
      <c r="D299" s="6"/>
      <c r="E299" s="6"/>
      <c r="F299" s="14"/>
      <c r="G299" s="15"/>
      <c r="H299" s="13"/>
      <c r="I299" s="13"/>
      <c r="J299" s="6"/>
      <c r="K299" s="16" t="str">
        <f aca="false">IF(B299="","",B299+30)</f>
        <v/>
      </c>
      <c r="L299" s="17" t="str">
        <f aca="true">IF(B299="","",MAX(0,K299-TODAY()))</f>
        <v/>
      </c>
      <c r="M299" s="13"/>
      <c r="N299" s="12"/>
      <c r="O299" s="15"/>
      <c r="P299" s="13"/>
      <c r="Q299" s="18"/>
      <c r="R299" s="19" t="str">
        <f aca="false">IF(OR(B299="",I299&lt;&gt;"No"),"",IF(M299="Yes",IF(OR(O299&lt;&gt;"",H299="Credited"),"Done","Check for credit"),IF(L299&gt;0,"Rate this lead in LSA","30-day window passed")))</f>
        <v/>
      </c>
      <c r="S299" s="6"/>
    </row>
    <row r="300" customFormat="false" ht="15" hidden="false" customHeight="false" outlineLevel="0" collapsed="false">
      <c r="B300" s="12"/>
      <c r="C300" s="13"/>
      <c r="D300" s="6"/>
      <c r="E300" s="6"/>
      <c r="F300" s="14"/>
      <c r="G300" s="15"/>
      <c r="H300" s="13"/>
      <c r="I300" s="13"/>
      <c r="J300" s="6"/>
      <c r="K300" s="16" t="str">
        <f aca="false">IF(B300="","",B300+30)</f>
        <v/>
      </c>
      <c r="L300" s="17" t="str">
        <f aca="true">IF(B300="","",MAX(0,K300-TODAY()))</f>
        <v/>
      </c>
      <c r="M300" s="13"/>
      <c r="N300" s="12"/>
      <c r="O300" s="15"/>
      <c r="P300" s="13"/>
      <c r="Q300" s="18"/>
      <c r="R300" s="19" t="str">
        <f aca="false">IF(OR(B300="",I300&lt;&gt;"No"),"",IF(M300="Yes",IF(OR(O300&lt;&gt;"",H300="Credited"),"Done","Check for credit"),IF(L300&gt;0,"Rate this lead in LSA","30-day window passed")))</f>
        <v/>
      </c>
      <c r="S300" s="6"/>
    </row>
    <row r="301" customFormat="false" ht="15" hidden="false" customHeight="false" outlineLevel="0" collapsed="false">
      <c r="B301" s="12"/>
      <c r="C301" s="13"/>
      <c r="D301" s="6"/>
      <c r="E301" s="6"/>
      <c r="F301" s="14"/>
      <c r="G301" s="15"/>
      <c r="H301" s="13"/>
      <c r="I301" s="13"/>
      <c r="J301" s="6"/>
      <c r="K301" s="16" t="str">
        <f aca="false">IF(B301="","",B301+30)</f>
        <v/>
      </c>
      <c r="L301" s="17" t="str">
        <f aca="true">IF(B301="","",MAX(0,K301-TODAY()))</f>
        <v/>
      </c>
      <c r="M301" s="13"/>
      <c r="N301" s="12"/>
      <c r="O301" s="15"/>
      <c r="P301" s="13"/>
      <c r="Q301" s="18"/>
      <c r="R301" s="19" t="str">
        <f aca="false">IF(OR(B301="",I301&lt;&gt;"No"),"",IF(M301="Yes",IF(OR(O301&lt;&gt;"",H301="Credited"),"Done","Check for credit"),IF(L301&gt;0,"Rate this lead in LSA","30-day window passed")))</f>
        <v/>
      </c>
      <c r="S301" s="6"/>
    </row>
    <row r="302" customFormat="false" ht="15" hidden="false" customHeight="false" outlineLevel="0" collapsed="false">
      <c r="B302" s="12"/>
      <c r="C302" s="13"/>
      <c r="D302" s="6"/>
      <c r="E302" s="6"/>
      <c r="F302" s="14"/>
      <c r="G302" s="15"/>
      <c r="H302" s="13"/>
      <c r="I302" s="13"/>
      <c r="J302" s="6"/>
      <c r="K302" s="16" t="str">
        <f aca="false">IF(B302="","",B302+30)</f>
        <v/>
      </c>
      <c r="L302" s="17" t="str">
        <f aca="true">IF(B302="","",MAX(0,K302-TODAY()))</f>
        <v/>
      </c>
      <c r="M302" s="13"/>
      <c r="N302" s="12"/>
      <c r="O302" s="15"/>
      <c r="P302" s="13"/>
      <c r="Q302" s="18"/>
      <c r="R302" s="19" t="str">
        <f aca="false">IF(OR(B302="",I302&lt;&gt;"No"),"",IF(M302="Yes",IF(OR(O302&lt;&gt;"",H302="Credited"),"Done","Check for credit"),IF(L302&gt;0,"Rate this lead in LSA","30-day window passed")))</f>
        <v/>
      </c>
      <c r="S302" s="6"/>
    </row>
    <row r="303" customFormat="false" ht="15" hidden="false" customHeight="false" outlineLevel="0" collapsed="false">
      <c r="B303" s="12"/>
      <c r="C303" s="13"/>
      <c r="D303" s="6"/>
      <c r="E303" s="6"/>
      <c r="F303" s="14"/>
      <c r="G303" s="15"/>
      <c r="H303" s="13"/>
      <c r="I303" s="13"/>
      <c r="J303" s="6"/>
      <c r="K303" s="16" t="str">
        <f aca="false">IF(B303="","",B303+30)</f>
        <v/>
      </c>
      <c r="L303" s="17" t="str">
        <f aca="true">IF(B303="","",MAX(0,K303-TODAY()))</f>
        <v/>
      </c>
      <c r="M303" s="13"/>
      <c r="N303" s="12"/>
      <c r="O303" s="15"/>
      <c r="P303" s="13"/>
      <c r="Q303" s="18"/>
      <c r="R303" s="19" t="str">
        <f aca="false">IF(OR(B303="",I303&lt;&gt;"No"),"",IF(M303="Yes",IF(OR(O303&lt;&gt;"",H303="Credited"),"Done","Check for credit"),IF(L303&gt;0,"Rate this lead in LSA","30-day window passed")))</f>
        <v/>
      </c>
      <c r="S303" s="6"/>
    </row>
    <row r="304" customFormat="false" ht="15" hidden="false" customHeight="false" outlineLevel="0" collapsed="false">
      <c r="B304" s="12"/>
      <c r="C304" s="13"/>
      <c r="D304" s="6"/>
      <c r="E304" s="6"/>
      <c r="F304" s="14"/>
      <c r="G304" s="15"/>
      <c r="H304" s="13"/>
      <c r="I304" s="13"/>
      <c r="J304" s="6"/>
      <c r="K304" s="16" t="str">
        <f aca="false">IF(B304="","",B304+30)</f>
        <v/>
      </c>
      <c r="L304" s="17" t="str">
        <f aca="true">IF(B304="","",MAX(0,K304-TODAY()))</f>
        <v/>
      </c>
      <c r="M304" s="13"/>
      <c r="N304" s="12"/>
      <c r="O304" s="15"/>
      <c r="P304" s="13"/>
      <c r="Q304" s="18"/>
      <c r="R304" s="19" t="str">
        <f aca="false">IF(OR(B304="",I304&lt;&gt;"No"),"",IF(M304="Yes",IF(OR(O304&lt;&gt;"",H304="Credited"),"Done","Check for credit"),IF(L304&gt;0,"Rate this lead in LSA","30-day window passed")))</f>
        <v/>
      </c>
      <c r="S304" s="6"/>
    </row>
  </sheetData>
  <autoFilter ref="B4:S304"/>
  <conditionalFormatting sqref="R5:R304">
    <cfRule type="cellIs" priority="2" operator="equal" aboveAverage="0" equalAverage="0" bottom="0" percent="0" rank="0" text="" dxfId="8">
      <formula>"Rate this lead in LSA"</formula>
    </cfRule>
    <cfRule type="cellIs" priority="3" operator="equal" aboveAverage="0" equalAverage="0" bottom="0" percent="0" rank="0" text="" dxfId="9">
      <formula>"Check for credit"</formula>
    </cfRule>
    <cfRule type="cellIs" priority="4" operator="equal" aboveAverage="0" equalAverage="0" bottom="0" percent="0" rank="0" text="" dxfId="10">
      <formula>"Done"</formula>
    </cfRule>
  </conditionalFormatting>
  <conditionalFormatting sqref="L5:L304">
    <cfRule type="expression" priority="5" aboveAverage="0" equalAverage="0" bottom="0" percent="0" rank="0" text="" dxfId="8">
      <formula>AND($I5="No",$M5&lt;&gt;"Yes",$L5&lt;&gt;"",$L5&lt;=7)</formula>
    </cfRule>
  </conditionalFormatting>
  <dataValidations count="6">
    <dataValidation allowBlank="true" errorStyle="stop" operator="between" showDropDown="false" showErrorMessage="false" showInputMessage="false" sqref="C5:C304" type="list">
      <formula1>Lists!$C$5:$C$7</formula1>
      <formula2>0</formula2>
    </dataValidation>
    <dataValidation allowBlank="true" errorStyle="stop" operator="between" showDropDown="false" showErrorMessage="false" showInputMessage="false" sqref="I5:I304" type="list">
      <formula1>Lists!$D$5:$D$6</formula1>
      <formula2>0</formula2>
    </dataValidation>
    <dataValidation allowBlank="true" errorStyle="stop" operator="between" showDropDown="false" showErrorMessage="false" showInputMessage="false" sqref="M5:M304" type="list">
      <formula1>Lists!$D$5:$D$6</formula1>
      <formula2>0</formula2>
    </dataValidation>
    <dataValidation allowBlank="true" errorStyle="stop" operator="between" showDropDown="false" showErrorMessage="false" showInputMessage="false" sqref="P5:P304" type="list">
      <formula1>Lists!$D$5:$D$6</formula1>
      <formula2>0</formula2>
    </dataValidation>
    <dataValidation allowBlank="true" errorStyle="stop" operator="between" showDropDown="false" showErrorMessage="false" showInputMessage="false" sqref="H5:H304" type="list">
      <formula1>Lists!$E$5:$E$8</formula1>
      <formula2>0</formula2>
    </dataValidation>
    <dataValidation allowBlank="true" errorStyle="stop" operator="between" showDropDown="false" showErrorMessage="false" showInputMessage="false" sqref="J5:J304" type="list">
      <formula1>Lists!$B$5:$B$13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3" min="3" style="0" width="16"/>
    <col collapsed="false" customWidth="true" hidden="false" outlineLevel="0" max="4" min="4" style="0" width="12"/>
    <col collapsed="false" customWidth="true" hidden="false" outlineLevel="0" max="5" min="5" style="0" width="34"/>
    <col collapsed="false" customWidth="true" hidden="false" outlineLevel="0" max="6" min="6" style="0" width="10"/>
    <col collapsed="false" customWidth="true" hidden="false" outlineLevel="0" max="7" min="7" style="0" width="14"/>
  </cols>
  <sheetData>
    <row r="2" customFormat="false" ht="24" hidden="false" customHeight="true" outlineLevel="0" collapsed="false">
      <c r="B2" s="10" t="s">
        <v>58</v>
      </c>
    </row>
    <row r="3" customFormat="false" ht="15" hidden="false" customHeight="false" outlineLevel="0" collapsed="false">
      <c r="B3" s="8" t="s">
        <v>59</v>
      </c>
    </row>
    <row r="4" customFormat="false" ht="31.5" hidden="false" customHeight="true" outlineLevel="0" collapsed="false">
      <c r="B4" s="11" t="s">
        <v>60</v>
      </c>
      <c r="C4" s="11" t="s">
        <v>61</v>
      </c>
      <c r="E4" s="11" t="s">
        <v>62</v>
      </c>
      <c r="F4" s="11" t="s">
        <v>63</v>
      </c>
      <c r="G4" s="11" t="s">
        <v>26</v>
      </c>
    </row>
    <row r="5" customFormat="false" ht="15" hidden="false" customHeight="false" outlineLevel="0" collapsed="false">
      <c r="B5" s="7" t="s">
        <v>64</v>
      </c>
      <c r="C5" s="20" t="n">
        <f aca="false">COUNT('Lead log'!B5:B304)</f>
        <v>3</v>
      </c>
      <c r="E5" s="7" t="str">
        <f aca="false">Lists!B5</f>
        <v>Spam or robocall</v>
      </c>
      <c r="F5" s="20" t="n">
        <f aca="false">COUNTIFS('Lead log'!J5:J304,E5,'Lead log'!I5:I304,"No")</f>
        <v>1</v>
      </c>
      <c r="G5" s="21" t="n">
        <f aca="false">SUMIFS('Lead log'!G5:G304,'Lead log'!J5:J304,E5,'Lead log'!I5:I304,"No")</f>
        <v>48</v>
      </c>
    </row>
    <row r="6" customFormat="false" ht="15" hidden="false" customHeight="false" outlineLevel="0" collapsed="false">
      <c r="B6" s="7" t="s">
        <v>65</v>
      </c>
      <c r="C6" s="21" t="n">
        <f aca="false">SUM('Lead log'!G5:G304)</f>
        <v>131</v>
      </c>
      <c r="E6" s="7" t="str">
        <f aca="false">Lists!B6</f>
        <v>Sales or marketing solicitation</v>
      </c>
      <c r="F6" s="20" t="n">
        <f aca="false">COUNTIFS('Lead log'!J5:J304,E6,'Lead log'!I5:I304,"No")</f>
        <v>0</v>
      </c>
      <c r="G6" s="21" t="n">
        <f aca="false">SUMIFS('Lead log'!G5:G304,'Lead log'!J5:J304,E6,'Lead log'!I5:I304,"No")</f>
        <v>0</v>
      </c>
    </row>
    <row r="7" customFormat="false" ht="15" hidden="false" customHeight="false" outlineLevel="0" collapsed="false">
      <c r="B7" s="7" t="s">
        <v>66</v>
      </c>
      <c r="C7" s="20" t="n">
        <f aca="false">COUNTIF('Lead log'!I5:I304,"No")</f>
        <v>2</v>
      </c>
      <c r="E7" s="7" t="str">
        <f aca="false">Lists!B7</f>
        <v>Wrong number</v>
      </c>
      <c r="F7" s="20" t="n">
        <f aca="false">COUNTIFS('Lead log'!J5:J304,E7,'Lead log'!I5:I304,"No")</f>
        <v>0</v>
      </c>
      <c r="G7" s="21" t="n">
        <f aca="false">SUMIFS('Lead log'!G5:G304,'Lead log'!J5:J304,E7,'Lead log'!I5:I304,"No")</f>
        <v>0</v>
      </c>
    </row>
    <row r="8" customFormat="false" ht="15" hidden="false" customHeight="false" outlineLevel="0" collapsed="false">
      <c r="B8" s="7" t="s">
        <v>67</v>
      </c>
      <c r="C8" s="22" t="n">
        <f aca="false">IF(C5=0,"",C7/C5)</f>
        <v>0.666666666666667</v>
      </c>
      <c r="E8" s="7" t="str">
        <f aca="false">Lists!B8</f>
        <v>Duplicate lead</v>
      </c>
      <c r="F8" s="20" t="n">
        <f aca="false">COUNTIFS('Lead log'!J5:J304,E8,'Lead log'!I5:I304,"No")</f>
        <v>0</v>
      </c>
      <c r="G8" s="21" t="n">
        <f aca="false">SUMIFS('Lead log'!G5:G304,'Lead log'!J5:J304,E8,'Lead log'!I5:I304,"No")</f>
        <v>0</v>
      </c>
    </row>
    <row r="9" customFormat="false" ht="15" hidden="false" customHeight="false" outlineLevel="0" collapsed="false">
      <c r="B9" s="7" t="s">
        <v>68</v>
      </c>
      <c r="C9" s="21" t="n">
        <f aca="false">SUMIF('Lead log'!I5:I304,"No",'Lead log'!G5:G304)</f>
        <v>83</v>
      </c>
      <c r="E9" s="7" t="str">
        <f aca="false">Lists!B9</f>
        <v>Job seeker</v>
      </c>
      <c r="F9" s="20" t="n">
        <f aca="false">COUNTIFS('Lead log'!J5:J304,E9,'Lead log'!I5:I304,"No")</f>
        <v>0</v>
      </c>
      <c r="G9" s="21" t="n">
        <f aca="false">SUMIFS('Lead log'!G5:G304,'Lead log'!J5:J304,E9,'Lead log'!I5:I304,"No")</f>
        <v>0</v>
      </c>
    </row>
    <row r="10" customFormat="false" ht="15" hidden="false" customHeight="false" outlineLevel="0" collapsed="false">
      <c r="B10" s="7" t="s">
        <v>69</v>
      </c>
      <c r="C10" s="21" t="n">
        <f aca="false">SUM('Lead log'!O5:O304)</f>
        <v>48</v>
      </c>
      <c r="E10" s="7" t="str">
        <f aca="false">Lists!B10</f>
        <v>Missed call, no conversation</v>
      </c>
      <c r="F10" s="20" t="n">
        <f aca="false">COUNTIFS('Lead log'!J5:J304,E10,'Lead log'!I5:I304,"No")</f>
        <v>0</v>
      </c>
      <c r="G10" s="21" t="n">
        <f aca="false">SUMIFS('Lead log'!G5:G304,'Lead log'!J5:J304,E10,'Lead log'!I5:I304,"No")</f>
        <v>0</v>
      </c>
    </row>
    <row r="11" customFormat="false" ht="15" hidden="false" customHeight="false" outlineLevel="0" collapsed="false">
      <c r="B11" s="7" t="s">
        <v>70</v>
      </c>
      <c r="C11" s="21" t="n">
        <f aca="false">MAX(0,C9-C10)</f>
        <v>35</v>
      </c>
      <c r="E11" s="7" t="str">
        <f aca="false">Lists!B11</f>
        <v>Service not offered</v>
      </c>
      <c r="F11" s="20" t="n">
        <f aca="false">COUNTIFS('Lead log'!J5:J304,E11,'Lead log'!I5:I304,"No")</f>
        <v>1</v>
      </c>
      <c r="G11" s="21" t="n">
        <f aca="false">SUMIFS('Lead log'!G5:G304,'Lead log'!J5:J304,E11,'Lead log'!I5:I304,"No")</f>
        <v>35</v>
      </c>
    </row>
    <row r="12" customFormat="false" ht="15" hidden="false" customHeight="false" outlineLevel="0" collapsed="false">
      <c r="B12" s="7" t="s">
        <v>71</v>
      </c>
      <c r="C12" s="20" t="n">
        <f aca="false">COUNTIF('Lead log'!R5:R304,"Rate this lead in LSA")</f>
        <v>1</v>
      </c>
      <c r="E12" s="7" t="str">
        <f aca="false">Lists!B12</f>
        <v>Outside service area</v>
      </c>
      <c r="F12" s="20" t="n">
        <f aca="false">COUNTIFS('Lead log'!J5:J304,E12,'Lead log'!I5:I304,"No")</f>
        <v>0</v>
      </c>
      <c r="G12" s="21" t="n">
        <f aca="false">SUMIFS('Lead log'!G5:G304,'Lead log'!J5:J304,E12,'Lead log'!I5:I304,"No")</f>
        <v>0</v>
      </c>
    </row>
    <row r="13" customFormat="false" ht="15" hidden="false" customHeight="false" outlineLevel="0" collapsed="false">
      <c r="B13" s="7" t="s">
        <v>72</v>
      </c>
      <c r="C13" s="20" t="n">
        <f aca="false">COUNTIF('Lead log'!R5:R304,"30-day window passed")</f>
        <v>0</v>
      </c>
      <c r="E13" s="7" t="str">
        <f aca="false">Lists!B13</f>
        <v>Other</v>
      </c>
      <c r="F13" s="20" t="n">
        <f aca="false">COUNTIFS('Lead log'!J5:J304,E13,'Lead log'!I5:I304,"No")</f>
        <v>0</v>
      </c>
      <c r="G13" s="21" t="n">
        <f aca="false">SUMIFS('Lead log'!G5:G304,'Lead log'!J5:J304,E13,'Lead log'!I5:I304,"No")</f>
        <v>0</v>
      </c>
    </row>
    <row r="14" customFormat="false" ht="15" hidden="false" customHeight="false" outlineLevel="0" collapsed="false">
      <c r="B14" s="7" t="s">
        <v>73</v>
      </c>
      <c r="C14" s="20" t="n">
        <f aca="false">COUNTIF('Lead log'!P5:P304,"Yes")</f>
        <v>1</v>
      </c>
    </row>
    <row r="15" customFormat="false" ht="15" hidden="false" customHeight="false" outlineLevel="0" collapsed="false">
      <c r="B15" s="7" t="s">
        <v>74</v>
      </c>
      <c r="C15" s="23" t="n">
        <f aca="false">SUM('Lead log'!Q5:Q304)</f>
        <v>420</v>
      </c>
    </row>
    <row r="16" customFormat="false" ht="15" hidden="false" customHeight="false" outlineLevel="0" collapsed="false">
      <c r="B16" s="7" t="s">
        <v>75</v>
      </c>
      <c r="C16" s="21" t="n">
        <f aca="false">IF(C14=0,"",(C6-C10)/C14)</f>
        <v>83</v>
      </c>
    </row>
    <row r="17" customFormat="false" ht="15" hidden="false" customHeight="false" outlineLevel="0" collapsed="false">
      <c r="B17" s="7" t="s">
        <v>76</v>
      </c>
      <c r="C17" s="24" t="n">
        <f aca="false">IF((C6-C10)&lt;=0,"",C15/(C6-C10))</f>
        <v>5.06024096385542</v>
      </c>
    </row>
    <row r="19" customFormat="false" ht="15" hidden="false" customHeight="false" outlineLevel="0" collapsed="false">
      <c r="B19" s="25" t="s">
        <v>77</v>
      </c>
      <c r="C19" s="26" t="n">
        <v>46023</v>
      </c>
    </row>
    <row r="20" customFormat="false" ht="31.5" hidden="false" customHeight="true" outlineLevel="0" collapsed="false">
      <c r="B20" s="11" t="s">
        <v>78</v>
      </c>
      <c r="C20" s="11" t="s">
        <v>63</v>
      </c>
      <c r="D20" s="11" t="s">
        <v>79</v>
      </c>
      <c r="E20" s="11" t="s">
        <v>26</v>
      </c>
      <c r="F20" s="11" t="s">
        <v>80</v>
      </c>
      <c r="G20" s="11" t="s">
        <v>73</v>
      </c>
    </row>
    <row r="21" customFormat="false" ht="15" hidden="false" customHeight="false" outlineLevel="0" collapsed="false">
      <c r="B21" s="27" t="n">
        <f aca="false">EDATE($C$19,0)</f>
        <v>46023</v>
      </c>
      <c r="C21" s="20" t="n">
        <f aca="false">COUNTIFS('Lead log'!$B$5:$B$304,"&gt;="&amp;B21,'Lead log'!$B$5:$B$304,"&lt;"&amp;EDATE(B21,1))</f>
        <v>0</v>
      </c>
      <c r="D21" s="20" t="n">
        <f aca="false">COUNTIFS('Lead log'!$B$5:$B$304,"&gt;="&amp;B21,'Lead log'!$B$5:$B$304,"&lt;"&amp;EDATE(B21,1),'Lead log'!$I$5:$I$304,"No")</f>
        <v>0</v>
      </c>
      <c r="E21" s="23" t="n">
        <f aca="false">SUMIFS('Lead log'!$G$5:$G$304,'Lead log'!$B$5:$B$304,"&gt;="&amp;B21,'Lead log'!$B$5:$B$304,"&lt;"&amp;EDATE(B21,1))</f>
        <v>0</v>
      </c>
      <c r="F21" s="23" t="n">
        <f aca="false">SUMIFS('Lead log'!$O$5:$O$304,'Lead log'!$B$5:$B$304,"&gt;="&amp;B21,'Lead log'!$B$5:$B$304,"&lt;"&amp;EDATE(B21,1))</f>
        <v>0</v>
      </c>
      <c r="G21" s="20" t="n">
        <f aca="false">COUNTIFS('Lead log'!$B$5:$B$304,"&gt;="&amp;B21,'Lead log'!$B$5:$B$304,"&lt;"&amp;EDATE(B21,1),'Lead log'!$P$5:$P$304,"Yes")</f>
        <v>0</v>
      </c>
    </row>
    <row r="22" customFormat="false" ht="15" hidden="false" customHeight="false" outlineLevel="0" collapsed="false">
      <c r="B22" s="27" t="n">
        <f aca="false">EDATE($C$19,1)</f>
        <v>46054</v>
      </c>
      <c r="C22" s="20" t="n">
        <f aca="false">COUNTIFS('Lead log'!$B$5:$B$304,"&gt;="&amp;B22,'Lead log'!$B$5:$B$304,"&lt;"&amp;EDATE(B22,1))</f>
        <v>0</v>
      </c>
      <c r="D22" s="20" t="n">
        <f aca="false">COUNTIFS('Lead log'!$B$5:$B$304,"&gt;="&amp;B22,'Lead log'!$B$5:$B$304,"&lt;"&amp;EDATE(B22,1),'Lead log'!$I$5:$I$304,"No")</f>
        <v>0</v>
      </c>
      <c r="E22" s="23" t="n">
        <f aca="false">SUMIFS('Lead log'!$G$5:$G$304,'Lead log'!$B$5:$B$304,"&gt;="&amp;B22,'Lead log'!$B$5:$B$304,"&lt;"&amp;EDATE(B22,1))</f>
        <v>0</v>
      </c>
      <c r="F22" s="23" t="n">
        <f aca="false">SUMIFS('Lead log'!$O$5:$O$304,'Lead log'!$B$5:$B$304,"&gt;="&amp;B22,'Lead log'!$B$5:$B$304,"&lt;"&amp;EDATE(B22,1))</f>
        <v>0</v>
      </c>
      <c r="G22" s="20" t="n">
        <f aca="false">COUNTIFS('Lead log'!$B$5:$B$304,"&gt;="&amp;B22,'Lead log'!$B$5:$B$304,"&lt;"&amp;EDATE(B22,1),'Lead log'!$P$5:$P$304,"Yes")</f>
        <v>0</v>
      </c>
    </row>
    <row r="23" customFormat="false" ht="15" hidden="false" customHeight="false" outlineLevel="0" collapsed="false">
      <c r="B23" s="27" t="n">
        <f aca="false">EDATE($C$19,2)</f>
        <v>46082</v>
      </c>
      <c r="C23" s="20" t="n">
        <f aca="false">COUNTIFS('Lead log'!$B$5:$B$304,"&gt;="&amp;B23,'Lead log'!$B$5:$B$304,"&lt;"&amp;EDATE(B23,1))</f>
        <v>0</v>
      </c>
      <c r="D23" s="20" t="n">
        <f aca="false">COUNTIFS('Lead log'!$B$5:$B$304,"&gt;="&amp;B23,'Lead log'!$B$5:$B$304,"&lt;"&amp;EDATE(B23,1),'Lead log'!$I$5:$I$304,"No")</f>
        <v>0</v>
      </c>
      <c r="E23" s="23" t="n">
        <f aca="false">SUMIFS('Lead log'!$G$5:$G$304,'Lead log'!$B$5:$B$304,"&gt;="&amp;B23,'Lead log'!$B$5:$B$304,"&lt;"&amp;EDATE(B23,1))</f>
        <v>0</v>
      </c>
      <c r="F23" s="23" t="n">
        <f aca="false">SUMIFS('Lead log'!$O$5:$O$304,'Lead log'!$B$5:$B$304,"&gt;="&amp;B23,'Lead log'!$B$5:$B$304,"&lt;"&amp;EDATE(B23,1))</f>
        <v>0</v>
      </c>
      <c r="G23" s="20" t="n">
        <f aca="false">COUNTIFS('Lead log'!$B$5:$B$304,"&gt;="&amp;B23,'Lead log'!$B$5:$B$304,"&lt;"&amp;EDATE(B23,1),'Lead log'!$P$5:$P$304,"Yes")</f>
        <v>0</v>
      </c>
    </row>
    <row r="24" customFormat="false" ht="15" hidden="false" customHeight="false" outlineLevel="0" collapsed="false">
      <c r="B24" s="27" t="n">
        <f aca="false">EDATE($C$19,3)</f>
        <v>46113</v>
      </c>
      <c r="C24" s="20" t="n">
        <f aca="false">COUNTIFS('Lead log'!$B$5:$B$304,"&gt;="&amp;B24,'Lead log'!$B$5:$B$304,"&lt;"&amp;EDATE(B24,1))</f>
        <v>0</v>
      </c>
      <c r="D24" s="20" t="n">
        <f aca="false">COUNTIFS('Lead log'!$B$5:$B$304,"&gt;="&amp;B24,'Lead log'!$B$5:$B$304,"&lt;"&amp;EDATE(B24,1),'Lead log'!$I$5:$I$304,"No")</f>
        <v>0</v>
      </c>
      <c r="E24" s="23" t="n">
        <f aca="false">SUMIFS('Lead log'!$G$5:$G$304,'Lead log'!$B$5:$B$304,"&gt;="&amp;B24,'Lead log'!$B$5:$B$304,"&lt;"&amp;EDATE(B24,1))</f>
        <v>0</v>
      </c>
      <c r="F24" s="23" t="n">
        <f aca="false">SUMIFS('Lead log'!$O$5:$O$304,'Lead log'!$B$5:$B$304,"&gt;="&amp;B24,'Lead log'!$B$5:$B$304,"&lt;"&amp;EDATE(B24,1))</f>
        <v>0</v>
      </c>
      <c r="G24" s="20" t="n">
        <f aca="false">COUNTIFS('Lead log'!$B$5:$B$304,"&gt;="&amp;B24,'Lead log'!$B$5:$B$304,"&lt;"&amp;EDATE(B24,1),'Lead log'!$P$5:$P$304,"Yes")</f>
        <v>0</v>
      </c>
    </row>
    <row r="25" customFormat="false" ht="15" hidden="false" customHeight="false" outlineLevel="0" collapsed="false">
      <c r="B25" s="27" t="n">
        <f aca="false">EDATE($C$19,4)</f>
        <v>46143</v>
      </c>
      <c r="C25" s="20" t="n">
        <f aca="false">COUNTIFS('Lead log'!$B$5:$B$304,"&gt;="&amp;B25,'Lead log'!$B$5:$B$304,"&lt;"&amp;EDATE(B25,1))</f>
        <v>0</v>
      </c>
      <c r="D25" s="20" t="n">
        <f aca="false">COUNTIFS('Lead log'!$B$5:$B$304,"&gt;="&amp;B25,'Lead log'!$B$5:$B$304,"&lt;"&amp;EDATE(B25,1),'Lead log'!$I$5:$I$304,"No")</f>
        <v>0</v>
      </c>
      <c r="E25" s="23" t="n">
        <f aca="false">SUMIFS('Lead log'!$G$5:$G$304,'Lead log'!$B$5:$B$304,"&gt;="&amp;B25,'Lead log'!$B$5:$B$304,"&lt;"&amp;EDATE(B25,1))</f>
        <v>0</v>
      </c>
      <c r="F25" s="23" t="n">
        <f aca="false">SUMIFS('Lead log'!$O$5:$O$304,'Lead log'!$B$5:$B$304,"&gt;="&amp;B25,'Lead log'!$B$5:$B$304,"&lt;"&amp;EDATE(B25,1))</f>
        <v>0</v>
      </c>
      <c r="G25" s="20" t="n">
        <f aca="false">COUNTIFS('Lead log'!$B$5:$B$304,"&gt;="&amp;B25,'Lead log'!$B$5:$B$304,"&lt;"&amp;EDATE(B25,1),'Lead log'!$P$5:$P$304,"Yes")</f>
        <v>0</v>
      </c>
    </row>
    <row r="26" customFormat="false" ht="15" hidden="false" customHeight="false" outlineLevel="0" collapsed="false">
      <c r="B26" s="27" t="n">
        <f aca="false">EDATE($C$19,5)</f>
        <v>46174</v>
      </c>
      <c r="C26" s="20" t="n">
        <f aca="false">COUNTIFS('Lead log'!$B$5:$B$304,"&gt;="&amp;B26,'Lead log'!$B$5:$B$304,"&lt;"&amp;EDATE(B26,1))</f>
        <v>0</v>
      </c>
      <c r="D26" s="20" t="n">
        <f aca="false">COUNTIFS('Lead log'!$B$5:$B$304,"&gt;="&amp;B26,'Lead log'!$B$5:$B$304,"&lt;"&amp;EDATE(B26,1),'Lead log'!$I$5:$I$304,"No")</f>
        <v>0</v>
      </c>
      <c r="E26" s="23" t="n">
        <f aca="false">SUMIFS('Lead log'!$G$5:$G$304,'Lead log'!$B$5:$B$304,"&gt;="&amp;B26,'Lead log'!$B$5:$B$304,"&lt;"&amp;EDATE(B26,1))</f>
        <v>0</v>
      </c>
      <c r="F26" s="23" t="n">
        <f aca="false">SUMIFS('Lead log'!$O$5:$O$304,'Lead log'!$B$5:$B$304,"&gt;="&amp;B26,'Lead log'!$B$5:$B$304,"&lt;"&amp;EDATE(B26,1))</f>
        <v>0</v>
      </c>
      <c r="G26" s="20" t="n">
        <f aca="false">COUNTIFS('Lead log'!$B$5:$B$304,"&gt;="&amp;B26,'Lead log'!$B$5:$B$304,"&lt;"&amp;EDATE(B26,1),'Lead log'!$P$5:$P$304,"Yes")</f>
        <v>0</v>
      </c>
    </row>
    <row r="27" customFormat="false" ht="15" hidden="false" customHeight="false" outlineLevel="0" collapsed="false">
      <c r="B27" s="27" t="n">
        <f aca="false">EDATE($C$19,6)</f>
        <v>46204</v>
      </c>
      <c r="C27" s="20" t="n">
        <f aca="false">COUNTIFS('Lead log'!$B$5:$B$304,"&gt;="&amp;B27,'Lead log'!$B$5:$B$304,"&lt;"&amp;EDATE(B27,1))</f>
        <v>0</v>
      </c>
      <c r="D27" s="20" t="n">
        <f aca="false">COUNTIFS('Lead log'!$B$5:$B$304,"&gt;="&amp;B27,'Lead log'!$B$5:$B$304,"&lt;"&amp;EDATE(B27,1),'Lead log'!$I$5:$I$304,"No")</f>
        <v>0</v>
      </c>
      <c r="E27" s="23" t="n">
        <f aca="false">SUMIFS('Lead log'!$G$5:$G$304,'Lead log'!$B$5:$B$304,"&gt;="&amp;B27,'Lead log'!$B$5:$B$304,"&lt;"&amp;EDATE(B27,1))</f>
        <v>0</v>
      </c>
      <c r="F27" s="23" t="n">
        <f aca="false">SUMIFS('Lead log'!$O$5:$O$304,'Lead log'!$B$5:$B$304,"&gt;="&amp;B27,'Lead log'!$B$5:$B$304,"&lt;"&amp;EDATE(B27,1))</f>
        <v>0</v>
      </c>
      <c r="G27" s="20" t="n">
        <f aca="false">COUNTIFS('Lead log'!$B$5:$B$304,"&gt;="&amp;B27,'Lead log'!$B$5:$B$304,"&lt;"&amp;EDATE(B27,1),'Lead log'!$P$5:$P$304,"Yes")</f>
        <v>0</v>
      </c>
    </row>
    <row r="28" customFormat="false" ht="15" hidden="false" customHeight="false" outlineLevel="0" collapsed="false">
      <c r="B28" s="27" t="n">
        <f aca="false">EDATE($C$19,7)</f>
        <v>46235</v>
      </c>
      <c r="C28" s="20" t="n">
        <f aca="false">COUNTIFS('Lead log'!$B$5:$B$304,"&gt;="&amp;B28,'Lead log'!$B$5:$B$304,"&lt;"&amp;EDATE(B28,1))</f>
        <v>0</v>
      </c>
      <c r="D28" s="20" t="n">
        <f aca="false">COUNTIFS('Lead log'!$B$5:$B$304,"&gt;="&amp;B28,'Lead log'!$B$5:$B$304,"&lt;"&amp;EDATE(B28,1),'Lead log'!$I$5:$I$304,"No")</f>
        <v>0</v>
      </c>
      <c r="E28" s="23" t="n">
        <f aca="false">SUMIFS('Lead log'!$G$5:$G$304,'Lead log'!$B$5:$B$304,"&gt;="&amp;B28,'Lead log'!$B$5:$B$304,"&lt;"&amp;EDATE(B28,1))</f>
        <v>0</v>
      </c>
      <c r="F28" s="23" t="n">
        <f aca="false">SUMIFS('Lead log'!$O$5:$O$304,'Lead log'!$B$5:$B$304,"&gt;="&amp;B28,'Lead log'!$B$5:$B$304,"&lt;"&amp;EDATE(B28,1))</f>
        <v>0</v>
      </c>
      <c r="G28" s="20" t="n">
        <f aca="false">COUNTIFS('Lead log'!$B$5:$B$304,"&gt;="&amp;B28,'Lead log'!$B$5:$B$304,"&lt;"&amp;EDATE(B28,1),'Lead log'!$P$5:$P$304,"Yes")</f>
        <v>0</v>
      </c>
    </row>
    <row r="29" customFormat="false" ht="15" hidden="false" customHeight="false" outlineLevel="0" collapsed="false">
      <c r="B29" s="27" t="n">
        <f aca="false">EDATE($C$19,8)</f>
        <v>46266</v>
      </c>
      <c r="C29" s="20" t="n">
        <f aca="false">COUNTIFS('Lead log'!$B$5:$B$304,"&gt;="&amp;B29,'Lead log'!$B$5:$B$304,"&lt;"&amp;EDATE(B29,1))</f>
        <v>0</v>
      </c>
      <c r="D29" s="20" t="n">
        <f aca="false">COUNTIFS('Lead log'!$B$5:$B$304,"&gt;="&amp;B29,'Lead log'!$B$5:$B$304,"&lt;"&amp;EDATE(B29,1),'Lead log'!$I$5:$I$304,"No")</f>
        <v>0</v>
      </c>
      <c r="E29" s="23" t="n">
        <f aca="false">SUMIFS('Lead log'!$G$5:$G$304,'Lead log'!$B$5:$B$304,"&gt;="&amp;B29,'Lead log'!$B$5:$B$304,"&lt;"&amp;EDATE(B29,1))</f>
        <v>0</v>
      </c>
      <c r="F29" s="23" t="n">
        <f aca="false">SUMIFS('Lead log'!$O$5:$O$304,'Lead log'!$B$5:$B$304,"&gt;="&amp;B29,'Lead log'!$B$5:$B$304,"&lt;"&amp;EDATE(B29,1))</f>
        <v>0</v>
      </c>
      <c r="G29" s="20" t="n">
        <f aca="false">COUNTIFS('Lead log'!$B$5:$B$304,"&gt;="&amp;B29,'Lead log'!$B$5:$B$304,"&lt;"&amp;EDATE(B29,1),'Lead log'!$P$5:$P$304,"Yes")</f>
        <v>0</v>
      </c>
    </row>
    <row r="30" customFormat="false" ht="15" hidden="false" customHeight="false" outlineLevel="0" collapsed="false">
      <c r="B30" s="27" t="n">
        <f aca="false">EDATE($C$19,9)</f>
        <v>46296</v>
      </c>
      <c r="C30" s="20" t="n">
        <f aca="false">COUNTIFS('Lead log'!$B$5:$B$304,"&gt;="&amp;B30,'Lead log'!$B$5:$B$304,"&lt;"&amp;EDATE(B30,1))</f>
        <v>3</v>
      </c>
      <c r="D30" s="20" t="n">
        <f aca="false">COUNTIFS('Lead log'!$B$5:$B$304,"&gt;="&amp;B30,'Lead log'!$B$5:$B$304,"&lt;"&amp;EDATE(B30,1),'Lead log'!$I$5:$I$304,"No")</f>
        <v>2</v>
      </c>
      <c r="E30" s="23" t="n">
        <f aca="false">SUMIFS('Lead log'!$G$5:$G$304,'Lead log'!$B$5:$B$304,"&gt;="&amp;B30,'Lead log'!$B$5:$B$304,"&lt;"&amp;EDATE(B30,1))</f>
        <v>131</v>
      </c>
      <c r="F30" s="23" t="n">
        <f aca="false">SUMIFS('Lead log'!$O$5:$O$304,'Lead log'!$B$5:$B$304,"&gt;="&amp;B30,'Lead log'!$B$5:$B$304,"&lt;"&amp;EDATE(B30,1))</f>
        <v>48</v>
      </c>
      <c r="G30" s="20" t="n">
        <f aca="false">COUNTIFS('Lead log'!$B$5:$B$304,"&gt;="&amp;B30,'Lead log'!$B$5:$B$304,"&lt;"&amp;EDATE(B30,1),'Lead log'!$P$5:$P$304,"Yes")</f>
        <v>1</v>
      </c>
    </row>
    <row r="31" customFormat="false" ht="15" hidden="false" customHeight="false" outlineLevel="0" collapsed="false">
      <c r="B31" s="27" t="n">
        <f aca="false">EDATE($C$19,10)</f>
        <v>46327</v>
      </c>
      <c r="C31" s="20" t="n">
        <f aca="false">COUNTIFS('Lead log'!$B$5:$B$304,"&gt;="&amp;B31,'Lead log'!$B$5:$B$304,"&lt;"&amp;EDATE(B31,1))</f>
        <v>0</v>
      </c>
      <c r="D31" s="20" t="n">
        <f aca="false">COUNTIFS('Lead log'!$B$5:$B$304,"&gt;="&amp;B31,'Lead log'!$B$5:$B$304,"&lt;"&amp;EDATE(B31,1),'Lead log'!$I$5:$I$304,"No")</f>
        <v>0</v>
      </c>
      <c r="E31" s="23" t="n">
        <f aca="false">SUMIFS('Lead log'!$G$5:$G$304,'Lead log'!$B$5:$B$304,"&gt;="&amp;B31,'Lead log'!$B$5:$B$304,"&lt;"&amp;EDATE(B31,1))</f>
        <v>0</v>
      </c>
      <c r="F31" s="23" t="n">
        <f aca="false">SUMIFS('Lead log'!$O$5:$O$304,'Lead log'!$B$5:$B$304,"&gt;="&amp;B31,'Lead log'!$B$5:$B$304,"&lt;"&amp;EDATE(B31,1))</f>
        <v>0</v>
      </c>
      <c r="G31" s="20" t="n">
        <f aca="false">COUNTIFS('Lead log'!$B$5:$B$304,"&gt;="&amp;B31,'Lead log'!$B$5:$B$304,"&lt;"&amp;EDATE(B31,1),'Lead log'!$P$5:$P$304,"Yes")</f>
        <v>0</v>
      </c>
    </row>
    <row r="32" customFormat="false" ht="15" hidden="false" customHeight="false" outlineLevel="0" collapsed="false">
      <c r="B32" s="27" t="n">
        <f aca="false">EDATE($C$19,11)</f>
        <v>46357</v>
      </c>
      <c r="C32" s="20" t="n">
        <f aca="false">COUNTIFS('Lead log'!$B$5:$B$304,"&gt;="&amp;B32,'Lead log'!$B$5:$B$304,"&lt;"&amp;EDATE(B32,1))</f>
        <v>0</v>
      </c>
      <c r="D32" s="20" t="n">
        <f aca="false">COUNTIFS('Lead log'!$B$5:$B$304,"&gt;="&amp;B32,'Lead log'!$B$5:$B$304,"&lt;"&amp;EDATE(B32,1),'Lead log'!$I$5:$I$304,"No")</f>
        <v>0</v>
      </c>
      <c r="E32" s="23" t="n">
        <f aca="false">SUMIFS('Lead log'!$G$5:$G$304,'Lead log'!$B$5:$B$304,"&gt;="&amp;B32,'Lead log'!$B$5:$B$304,"&lt;"&amp;EDATE(B32,1))</f>
        <v>0</v>
      </c>
      <c r="F32" s="23" t="n">
        <f aca="false">SUMIFS('Lead log'!$O$5:$O$304,'Lead log'!$B$5:$B$304,"&gt;="&amp;B32,'Lead log'!$B$5:$B$304,"&lt;"&amp;EDATE(B32,1))</f>
        <v>0</v>
      </c>
      <c r="G32" s="20" t="n">
        <f aca="false">COUNTIFS('Lead log'!$B$5:$B$304,"&gt;="&amp;B32,'Lead log'!$B$5:$B$304,"&lt;"&amp;EDATE(B32,1),'Lead log'!$P$5:$P$304,"Yes")</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4" min="3" style="0" width="18"/>
    <col collapsed="false" customWidth="true" hidden="false" outlineLevel="0" max="5" min="5" style="0" width="22"/>
    <col collapsed="false" customWidth="true" hidden="false" outlineLevel="0" max="6" min="6" style="0" width="60"/>
  </cols>
  <sheetData>
    <row r="2" customFormat="false" ht="24" hidden="false" customHeight="true" outlineLevel="0" collapsed="false">
      <c r="B2" s="10" t="s">
        <v>81</v>
      </c>
    </row>
    <row r="3" customFormat="false" ht="15" hidden="false" customHeight="false" outlineLevel="0" collapsed="false">
      <c r="B3" s="8" t="s">
        <v>82</v>
      </c>
    </row>
    <row r="4" customFormat="false" ht="31.5" hidden="false" customHeight="true" outlineLevel="0" collapsed="false">
      <c r="B4" s="11" t="s">
        <v>83</v>
      </c>
      <c r="C4" s="11" t="s">
        <v>22</v>
      </c>
      <c r="D4" s="11" t="s">
        <v>84</v>
      </c>
      <c r="E4" s="11" t="s">
        <v>27</v>
      </c>
      <c r="F4" s="11" t="s">
        <v>85</v>
      </c>
    </row>
    <row r="5" customFormat="false" ht="15" hidden="false" customHeight="false" outlineLevel="0" collapsed="false">
      <c r="B5" s="6" t="s">
        <v>51</v>
      </c>
      <c r="C5" s="6" t="s">
        <v>39</v>
      </c>
      <c r="D5" s="6" t="s">
        <v>44</v>
      </c>
      <c r="E5" s="6" t="s">
        <v>43</v>
      </c>
      <c r="F5" s="7" t="s">
        <v>86</v>
      </c>
    </row>
    <row r="6" customFormat="false" ht="15" hidden="false" customHeight="false" outlineLevel="0" collapsed="false">
      <c r="B6" s="6" t="s">
        <v>87</v>
      </c>
      <c r="C6" s="6" t="s">
        <v>52</v>
      </c>
      <c r="D6" s="6" t="s">
        <v>50</v>
      </c>
      <c r="E6" s="6" t="s">
        <v>88</v>
      </c>
      <c r="F6" s="7" t="s">
        <v>86</v>
      </c>
    </row>
    <row r="7" customFormat="false" ht="15" hidden="false" customHeight="false" outlineLevel="0" collapsed="false">
      <c r="B7" s="6" t="s">
        <v>89</v>
      </c>
      <c r="C7" s="6" t="s">
        <v>90</v>
      </c>
      <c r="E7" s="6" t="s">
        <v>49</v>
      </c>
      <c r="F7" s="7" t="s">
        <v>86</v>
      </c>
    </row>
    <row r="8" customFormat="false" ht="15" hidden="false" customHeight="false" outlineLevel="0" collapsed="false">
      <c r="B8" s="6" t="s">
        <v>91</v>
      </c>
      <c r="E8" s="6" t="s">
        <v>92</v>
      </c>
      <c r="F8" s="7" t="s">
        <v>93</v>
      </c>
    </row>
    <row r="9" customFormat="false" ht="15" hidden="false" customHeight="false" outlineLevel="0" collapsed="false">
      <c r="B9" s="6" t="s">
        <v>94</v>
      </c>
      <c r="F9" s="7" t="s">
        <v>95</v>
      </c>
    </row>
    <row r="10" customFormat="false" ht="15" hidden="false" customHeight="false" outlineLevel="0" collapsed="false">
      <c r="B10" s="6" t="s">
        <v>96</v>
      </c>
      <c r="F10" s="7" t="s">
        <v>97</v>
      </c>
    </row>
    <row r="11" customFormat="false" ht="15" hidden="false" customHeight="false" outlineLevel="0" collapsed="false">
      <c r="B11" s="6" t="s">
        <v>56</v>
      </c>
      <c r="F11" s="7" t="s">
        <v>98</v>
      </c>
    </row>
    <row r="12" customFormat="false" ht="15" hidden="false" customHeight="false" outlineLevel="0" collapsed="false">
      <c r="B12" s="6" t="s">
        <v>99</v>
      </c>
      <c r="F12" s="7" t="s">
        <v>100</v>
      </c>
    </row>
    <row r="13" customFormat="false" ht="15" hidden="false" customHeight="false" outlineLevel="0" collapsed="false">
      <c r="B13" s="6" t="s">
        <v>101</v>
      </c>
      <c r="F13" s="7" t="s">
        <v>102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LibreOffice/26.2.6.3$Linux_X86_64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2026-10-14T04:15:11Z</dcterms:created>
  <dc:creator>openpyxl</dc:creator>
  <dc:description/>
  <dc:language>en-US</dc:language>
  <cp:lastModifiedBy/>
  <dcterms:modified xsi:type="dcterms:W3CDTF">2026-10-14T04:15:12Z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